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drawings/drawing2.xml" ContentType="application/vnd.openxmlformats-officedocument.drawing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oxfordnexus-my.sharepoint.com/personal/admn5436_ox_ac_uk/Documents/21-22 Oxford Equality Report/24 March draft/"/>
    </mc:Choice>
  </mc:AlternateContent>
  <xr:revisionPtr revIDLastSave="0" documentId="8_{9E8D150D-9EDA-4685-A50D-B60AFAD7AD17}" xr6:coauthVersionLast="47" xr6:coauthVersionMax="47" xr10:uidLastSave="{00000000-0000-0000-0000-000000000000}"/>
  <bookViews>
    <workbookView xWindow="3679" yWindow="262" windowWidth="18523" windowHeight="12423" xr2:uid="{00000000-000D-0000-FFFF-FFFF00000000}"/>
  </bookViews>
  <sheets>
    <sheet name="Notes" sheetId="14" r:id="rId1"/>
    <sheet name="Table of contents" sheetId="15" r:id="rId2"/>
    <sheet name="1. Governance" sheetId="1" r:id="rId3"/>
    <sheet name="2. Staff - Sex" sheetId="2" r:id="rId4"/>
    <sheet name="3. Staff - Ethnicity" sheetId="3" r:id="rId5"/>
    <sheet name="4. Staff - Disability" sheetId="4" r:id="rId6"/>
    <sheet name="5. Staff - Sexual orientation" sheetId="6" r:id="rId7"/>
    <sheet name="6. Staff - Religion or belief" sheetId="5" r:id="rId8"/>
    <sheet name="7. Staff - Age" sheetId="8" r:id="rId9"/>
    <sheet name="8. Staff - Equality training" sheetId="16" r:id="rId10"/>
    <sheet name="9. Students - Admissions" sheetId="9" r:id="rId11"/>
    <sheet name="10. Students - On-course" sheetId="11" r:id="rId12"/>
    <sheet name="11. Students - UG attainment" sheetId="12" r:id="rId13"/>
    <sheet name="12. Students - PG attainment" sheetId="13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3" l="1"/>
  <c r="D27" i="13"/>
  <c r="E27" i="13"/>
  <c r="F27" i="13"/>
  <c r="G27" i="13"/>
  <c r="H27" i="13"/>
  <c r="I27" i="13"/>
  <c r="J27" i="13"/>
  <c r="B27" i="13"/>
  <c r="C200" i="9"/>
  <c r="C201" i="9"/>
  <c r="C202" i="9"/>
  <c r="C203" i="9"/>
  <c r="C199" i="9"/>
  <c r="E200" i="9"/>
  <c r="E201" i="9"/>
  <c r="E202" i="9"/>
  <c r="E203" i="9"/>
  <c r="E199" i="9"/>
  <c r="G200" i="9"/>
  <c r="G201" i="9"/>
  <c r="G202" i="9"/>
  <c r="G203" i="9"/>
  <c r="G199" i="9"/>
  <c r="E61" i="12"/>
  <c r="E57" i="12"/>
  <c r="E52" i="12"/>
  <c r="E53" i="12"/>
  <c r="E51" i="12"/>
  <c r="E49" i="12"/>
  <c r="B210" i="11" l="1"/>
  <c r="C210" i="11"/>
  <c r="D210" i="11"/>
  <c r="E210" i="11"/>
  <c r="F210" i="11"/>
</calcChain>
</file>

<file path=xl/sharedStrings.xml><?xml version="1.0" encoding="utf-8"?>
<sst xmlns="http://schemas.openxmlformats.org/spreadsheetml/2006/main" count="1856" uniqueCount="582">
  <si>
    <t>Committees of Council</t>
  </si>
  <si>
    <t>2016</t>
  </si>
  <si>
    <t>2017</t>
  </si>
  <si>
    <t>2018</t>
  </si>
  <si>
    <t>2019</t>
  </si>
  <si>
    <t>2020</t>
  </si>
  <si>
    <t>Council</t>
  </si>
  <si>
    <t>Education</t>
  </si>
  <si>
    <t>Personnel</t>
  </si>
  <si>
    <t>Research &amp; Innovation</t>
  </si>
  <si>
    <t>Total</t>
  </si>
  <si>
    <t>HUMS</t>
  </si>
  <si>
    <t>MPLS</t>
  </si>
  <si>
    <t>MSD</t>
  </si>
  <si>
    <t>SSD</t>
  </si>
  <si>
    <t>OUDCE</t>
  </si>
  <si>
    <t>Academic</t>
  </si>
  <si>
    <t>Research</t>
  </si>
  <si>
    <t>Support &amp; Technical</t>
  </si>
  <si>
    <t>All staff</t>
  </si>
  <si>
    <t>Professional &amp; Management</t>
  </si>
  <si>
    <t>All professors</t>
  </si>
  <si>
    <t>Statutory professors</t>
  </si>
  <si>
    <t>Titular professors</t>
  </si>
  <si>
    <t>Associate professors (AP)</t>
  </si>
  <si>
    <t>AP with title of professor</t>
  </si>
  <si>
    <t>AP without title of professor</t>
  </si>
  <si>
    <t>Female</t>
  </si>
  <si>
    <t>Male</t>
  </si>
  <si>
    <t>Under 40</t>
  </si>
  <si>
    <t>40 to 49</t>
  </si>
  <si>
    <t>50 to 64</t>
  </si>
  <si>
    <t>65+</t>
  </si>
  <si>
    <t>Grade group</t>
  </si>
  <si>
    <t>Age band</t>
  </si>
  <si>
    <t>Upper quartile</t>
  </si>
  <si>
    <t>Upper middle quartile</t>
  </si>
  <si>
    <t>Lower middle quartile</t>
  </si>
  <si>
    <t>Lower quartile</t>
  </si>
  <si>
    <t>Reporting year</t>
  </si>
  <si>
    <t>Researcher</t>
  </si>
  <si>
    <t>Prof &amp; Support</t>
  </si>
  <si>
    <t>Sex</t>
  </si>
  <si>
    <t>Title awarded</t>
  </si>
  <si>
    <t>No title</t>
  </si>
  <si>
    <t>Grand Total</t>
  </si>
  <si>
    <t>Applied</t>
  </si>
  <si>
    <t>Shortlisted</t>
  </si>
  <si>
    <t>Accepted</t>
  </si>
  <si>
    <t>Academic staff</t>
  </si>
  <si>
    <t>Research staff</t>
  </si>
  <si>
    <t>BME</t>
  </si>
  <si>
    <t>White</t>
  </si>
  <si>
    <t>Unknown</t>
  </si>
  <si>
    <t>Grade equivalent</t>
  </si>
  <si>
    <t>Arab</t>
  </si>
  <si>
    <t>Asian</t>
  </si>
  <si>
    <t>Black</t>
  </si>
  <si>
    <t>Chinese</t>
  </si>
  <si>
    <t>Mixed</t>
  </si>
  <si>
    <t>Other</t>
  </si>
  <si>
    <t>Prefer not to say</t>
  </si>
  <si>
    <t>Blank</t>
  </si>
  <si>
    <t>Academic &amp; Research</t>
  </si>
  <si>
    <t>Professional &amp; Support</t>
  </si>
  <si>
    <t>Disability status</t>
  </si>
  <si>
    <t>Declared orientation</t>
  </si>
  <si>
    <t>Appointed</t>
  </si>
  <si>
    <t>Bisexual</t>
  </si>
  <si>
    <t>Gay man</t>
  </si>
  <si>
    <t>Gay woman/lesbian</t>
  </si>
  <si>
    <t>Heterosexual</t>
  </si>
  <si>
    <t>Sexual orientation</t>
  </si>
  <si>
    <t>Declared religion or belief</t>
  </si>
  <si>
    <t>No religion</t>
  </si>
  <si>
    <t>Christian</t>
  </si>
  <si>
    <t>Other faith</t>
  </si>
  <si>
    <t>Religion or belief</t>
  </si>
  <si>
    <t>Under 30</t>
  </si>
  <si>
    <t>30 to 39</t>
  </si>
  <si>
    <t>50 to 59</t>
  </si>
  <si>
    <t>60 to 64</t>
  </si>
  <si>
    <t>Source: SDMA</t>
  </si>
  <si>
    <t>UK Female</t>
  </si>
  <si>
    <t>UK Male</t>
  </si>
  <si>
    <t>Non-UK Female</t>
  </si>
  <si>
    <t>Non-UK Male</t>
  </si>
  <si>
    <t>UK BME</t>
  </si>
  <si>
    <t>UK White</t>
  </si>
  <si>
    <t>Non-UK BME</t>
  </si>
  <si>
    <t>Non-UK White</t>
  </si>
  <si>
    <t>UK Disabled</t>
  </si>
  <si>
    <t>Non-UK Disabled</t>
  </si>
  <si>
    <t>Mental health</t>
  </si>
  <si>
    <t>SpLD</t>
  </si>
  <si>
    <t>No known disability</t>
  </si>
  <si>
    <t>PGT</t>
  </si>
  <si>
    <t>PGR</t>
  </si>
  <si>
    <t>UG</t>
  </si>
  <si>
    <t>Humanities</t>
  </si>
  <si>
    <t>Medical Sciences</t>
  </si>
  <si>
    <t>Social Sciences</t>
  </si>
  <si>
    <t>Continuing Education</t>
  </si>
  <si>
    <t>UK</t>
  </si>
  <si>
    <t>EU</t>
  </si>
  <si>
    <t>Total BME</t>
  </si>
  <si>
    <t>Non-UK</t>
  </si>
  <si>
    <t>Not known</t>
  </si>
  <si>
    <t>Has a religion or belief</t>
  </si>
  <si>
    <t>Muslim</t>
  </si>
  <si>
    <t>Hindu</t>
  </si>
  <si>
    <t>Spiritual</t>
  </si>
  <si>
    <t>Jewish</t>
  </si>
  <si>
    <t>Buddhist</t>
  </si>
  <si>
    <t>Any other religion or belief</t>
  </si>
  <si>
    <t>Sikh</t>
  </si>
  <si>
    <t>All Female</t>
  </si>
  <si>
    <t>All Male</t>
  </si>
  <si>
    <t>UK female</t>
  </si>
  <si>
    <t>UK male</t>
  </si>
  <si>
    <t>Non-UK female</t>
  </si>
  <si>
    <t>Non-UK male</t>
  </si>
  <si>
    <t>All BME</t>
  </si>
  <si>
    <t>All White</t>
  </si>
  <si>
    <t>BME Female</t>
  </si>
  <si>
    <t>BME Male</t>
  </si>
  <si>
    <t>White Female</t>
  </si>
  <si>
    <t>White Male</t>
  </si>
  <si>
    <t>Other disability</t>
  </si>
  <si>
    <t>No disability</t>
  </si>
  <si>
    <t>Disabled</t>
  </si>
  <si>
    <t>Year</t>
  </si>
  <si>
    <t>Division</t>
  </si>
  <si>
    <t>Ethnic group</t>
  </si>
  <si>
    <t>Ethnicity</t>
  </si>
  <si>
    <t>Level of study</t>
  </si>
  <si>
    <t>Domicile</t>
  </si>
  <si>
    <t>Committee of Council</t>
  </si>
  <si>
    <t>Governance body</t>
  </si>
  <si>
    <t>All ages</t>
  </si>
  <si>
    <t>Sources: SDMA; GAR</t>
  </si>
  <si>
    <t>1) Identify and action areas for further improvement</t>
  </si>
  <si>
    <t>2) Inform the setting of targets and indicators for the existing equality objectives</t>
  </si>
  <si>
    <t>Data sources</t>
  </si>
  <si>
    <t>Staff-in-post</t>
  </si>
  <si>
    <t>Governance</t>
  </si>
  <si>
    <t>Student Data Management and Analysis (SDMA)</t>
  </si>
  <si>
    <t>Higher Education Statistics Agency (HESA)</t>
  </si>
  <si>
    <t xml:space="preserve">Contact: </t>
  </si>
  <si>
    <t xml:space="preserve">equality@admin.ox.ac.uk  </t>
  </si>
  <si>
    <t>Table of contents</t>
  </si>
  <si>
    <t>URL:</t>
  </si>
  <si>
    <t>Equality and Diversity Unit (EDU)</t>
  </si>
  <si>
    <t>Characteristic</t>
  </si>
  <si>
    <t>Aged under 50</t>
  </si>
  <si>
    <t>UK national</t>
  </si>
  <si>
    <t>Has a disability</t>
  </si>
  <si>
    <t>Lesbian, Gay, Bisexual or Other (LGB+)</t>
  </si>
  <si>
    <t>Equality Report</t>
  </si>
  <si>
    <t>2021</t>
  </si>
  <si>
    <t>Sources: EDU, PeopleXD</t>
  </si>
  <si>
    <t>Sources: EDU and PeopleXD</t>
  </si>
  <si>
    <t>Prefer not to say2</t>
  </si>
  <si>
    <t>n/a</t>
  </si>
  <si>
    <t>General Purposes</t>
  </si>
  <si>
    <t>Planning &amp; Resource Allocation</t>
  </si>
  <si>
    <t>No data</t>
  </si>
  <si>
    <t>Governance body membership excludes student members/observers and vacant positions</t>
  </si>
  <si>
    <t>% of total membership</t>
  </si>
  <si>
    <t>White male</t>
  </si>
  <si>
    <t>White female</t>
  </si>
  <si>
    <t>BME male</t>
  </si>
  <si>
    <t>BME female</t>
  </si>
  <si>
    <t>Binary sex and ethnicity</t>
  </si>
  <si>
    <t>Source: PeopleXD</t>
  </si>
  <si>
    <t>Statutory Professor</t>
  </si>
  <si>
    <t>Associate Professor</t>
  </si>
  <si>
    <t>Successful</t>
  </si>
  <si>
    <t>Mathematical, Physical &amp; Life Sciences</t>
  </si>
  <si>
    <t>Social Scences</t>
  </si>
  <si>
    <t>Binary sex</t>
  </si>
  <si>
    <t>Offer Made</t>
  </si>
  <si>
    <t>Offer Accepted</t>
  </si>
  <si>
    <t>All professors with title</t>
  </si>
  <si>
    <t>All associate professors</t>
  </si>
  <si>
    <t>Grade</t>
  </si>
  <si>
    <t>Below grade 8</t>
  </si>
  <si>
    <t>Above grade 8</t>
  </si>
  <si>
    <t>Target for 2029</t>
  </si>
  <si>
    <t>BME/White ethnicity</t>
  </si>
  <si>
    <t>Staff Group</t>
  </si>
  <si>
    <t>Ancillary</t>
  </si>
  <si>
    <t>Computing - Prof &amp; Support</t>
  </si>
  <si>
    <t>Finance - Prof &amp; Support</t>
  </si>
  <si>
    <t>Library - Prof &amp; Support</t>
  </si>
  <si>
    <t>Museum - Prof &amp; Support</t>
  </si>
  <si>
    <t>Prof, Admin &amp; Clerical</t>
  </si>
  <si>
    <t>Teaching &amp; Research Support</t>
  </si>
  <si>
    <t>Technical &amp; Crafts</t>
  </si>
  <si>
    <t>Annual staffing figures refer to the full-time equivalent number of fixed-hours employees employed by the University of Oxford on 31 July</t>
  </si>
  <si>
    <t>Source: HR Analytics reporting from PeopleXD</t>
  </si>
  <si>
    <t>Religion or Belief</t>
  </si>
  <si>
    <t>Total LGB+</t>
  </si>
  <si>
    <t>Over 60</t>
  </si>
  <si>
    <t>Grade Group</t>
  </si>
  <si>
    <t>Up to 30</t>
  </si>
  <si>
    <t>31 to 40</t>
  </si>
  <si>
    <t>41 to 50</t>
  </si>
  <si>
    <t>Over 51</t>
  </si>
  <si>
    <t>LGB+</t>
  </si>
  <si>
    <t>Demographic group</t>
  </si>
  <si>
    <t>Source: SDMA. Date = year of entry. Success rate = proportion of applicants accepting a place at Oxford.</t>
  </si>
  <si>
    <t>Source: GAR. Date = year of entry. Success rate = proportion of applicants accepting a place at Oxford.</t>
  </si>
  <si>
    <t>Source: SDMA. Year of entry = 2021. Success rate = proportion of applicants accepting a place at Oxford.</t>
  </si>
  <si>
    <t xml:space="preserve">Source: SDMA. Date = year of entry. Success rate = proportion of applicants accepting a place at Oxford. </t>
  </si>
  <si>
    <t xml:space="preserve">Source: SDMA. Year of entry = 2021. Success rate = proportion of applicants accepting a place at Oxford. </t>
  </si>
  <si>
    <t>All applicants</t>
  </si>
  <si>
    <t>UK No disability</t>
  </si>
  <si>
    <t>Non-UK No disability</t>
  </si>
  <si>
    <t>Disability type</t>
  </si>
  <si>
    <t>Success rate</t>
  </si>
  <si>
    <t>Illness/health condition</t>
  </si>
  <si>
    <t>Physical</t>
  </si>
  <si>
    <t>Sensory</t>
  </si>
  <si>
    <t>Autistic Spectrum</t>
  </si>
  <si>
    <t>Multiple</t>
  </si>
  <si>
    <t>All disabled</t>
  </si>
  <si>
    <t>Under 18</t>
  </si>
  <si>
    <t>18 to 20</t>
  </si>
  <si>
    <t>21 to 30</t>
  </si>
  <si>
    <t>Over 31</t>
  </si>
  <si>
    <t>Unsuccessful</t>
  </si>
  <si>
    <t>Total Applicants</t>
  </si>
  <si>
    <t>Total applicants</t>
  </si>
  <si>
    <t>21 and under</t>
  </si>
  <si>
    <t>22-25</t>
  </si>
  <si>
    <t>26-35</t>
  </si>
  <si>
    <t>36+</t>
  </si>
  <si>
    <t>Non-EU</t>
  </si>
  <si>
    <t>Deaf/hearing impaired</t>
  </si>
  <si>
    <t>Multiple disabilities</t>
  </si>
  <si>
    <t>Source: SDMA, Student Statistics. Percentage = of total population.</t>
  </si>
  <si>
    <t>Blind/visually impaired</t>
  </si>
  <si>
    <t>Illness/long-term health condition</t>
  </si>
  <si>
    <t>Autistic spectrum condition</t>
  </si>
  <si>
    <t> Religion or belief</t>
  </si>
  <si>
    <t>% Has a religion or belief</t>
  </si>
  <si>
    <t>% Gap</t>
  </si>
  <si>
    <t>Sex and domicile</t>
  </si>
  <si>
    <t>All Students</t>
  </si>
  <si>
    <t>% of Students</t>
  </si>
  <si>
    <t>% of Firsts</t>
  </si>
  <si>
    <t>Population share</t>
  </si>
  <si>
    <t>BME Disabled</t>
  </si>
  <si>
    <t>White Disabled</t>
  </si>
  <si>
    <t>BME No disability</t>
  </si>
  <si>
    <t>White No disability</t>
  </si>
  <si>
    <t>Sources: EDU and PeopleXD. The percentages in this table are calculated from the subset of members who have provided data in respect of the relevant characteristics.</t>
  </si>
  <si>
    <t>Sources: EDU and PeopleXD.</t>
  </si>
  <si>
    <t>Source: PeopleXD.</t>
  </si>
  <si>
    <t>Source: PeopleXD. Prof &amp; Support comprises Professional &amp; Management as well as Support &amp; Technical staff.</t>
  </si>
  <si>
    <t>Prof &amp; Management</t>
  </si>
  <si>
    <t xml:space="preserve">Disability status </t>
  </si>
  <si>
    <t>1. Governance</t>
  </si>
  <si>
    <t>2. Staff - Sex</t>
  </si>
  <si>
    <t>3. Staff - Ethnicity</t>
  </si>
  <si>
    <t>4. Staff - Disability</t>
  </si>
  <si>
    <t>5. Staff - Sexual orientation</t>
  </si>
  <si>
    <t>6. Staff - Religion or belief</t>
  </si>
  <si>
    <t>7. Staff - Age</t>
  </si>
  <si>
    <t>Notes</t>
  </si>
  <si>
    <t xml:space="preserve">Source: PeopleXD. Full report available at: https://hr.admin.ox.ac.uk/gender-pay-gap-reporting. </t>
  </si>
  <si>
    <t xml:space="preserve">Source: PeopleXD. P&amp;M = Professional &amp; Management staff. S&amp;T = Support &amp; Technical staff. </t>
  </si>
  <si>
    <t>Source: PeopleXD. 'All associate professors' = all staff on associate professor grades, both with and without title of 'professor'. Targets for 2028/29 were approved by Council in February 2022.</t>
  </si>
  <si>
    <t>Source: PeopleXD. LGB+ = lesbian, gay, bisexual  and other non-heterosexual orientation.</t>
  </si>
  <si>
    <t>University of Oxford: Equality Report 2021/22</t>
  </si>
  <si>
    <t>2022</t>
  </si>
  <si>
    <t>Sources: EDU and PeopleXD. The percentages in this and subsequent tables are calculated from the total membership, including those for whom we lack diversity data.</t>
  </si>
  <si>
    <t>Divisional Boards (including OUDCE)</t>
  </si>
  <si>
    <t>Prefer not to say male</t>
  </si>
  <si>
    <t>Prefer not to say female</t>
  </si>
  <si>
    <t>No data male</t>
  </si>
  <si>
    <t>No data female</t>
  </si>
  <si>
    <t>Divisional Boards/CE SMG</t>
  </si>
  <si>
    <t>Black and Minority Ethnic</t>
  </si>
  <si>
    <t>Source: PeopleXD. Reporting years = 2019/20, 2020/21, 2021/22. Vacancies 1 August to 31 July with complete recruitment data. University-led posts only.</t>
  </si>
  <si>
    <t>G8+ target for 2029</t>
  </si>
  <si>
    <t xml:space="preserve">Source: PeopleXD. Reporting years = 2019/20, 2020/21, 2021/22.  Vacancies 1 August to 31 July with complete recruitment data.  </t>
  </si>
  <si>
    <t xml:space="preserve">Source: PeopleXD. Reporting years = 2019/20, 2020/21, 2021/22. Vacancies 1 August to 31 July with complete recruitment data.  </t>
  </si>
  <si>
    <t xml:space="preserve">Source: PeopleXD. Reporting years = 2019/20, 2020/21, 2021/22. Vacancies 1 August to 31 July with complete recruitment data.  Academic recruitment relates to University-led posts only. </t>
  </si>
  <si>
    <t>Source: PeopleXD. Reporting years = 2019/20, 2020/21, 2021/22. Vacancies 1 August to 31 July with complete recruitment data.  Academic recruitment relates to University-led posts only.</t>
  </si>
  <si>
    <t>Source: PeopleXD. P&amp;M = Professional &amp; Management staff. G8+ comprises grades 8, 9, 10 and Senior Staff - Research or Senior Staff (for P&amp;M staff). Excludes off-scale grades and staff with atypical or incorrect classifications.</t>
  </si>
  <si>
    <t xml:space="preserve">Source: PeopleXD. Reporting years = 2019/20, 2020/21, 2021/22. Vacancies 1 August to 31 July with complete recruitment data. University-led posts only. </t>
  </si>
  <si>
    <t xml:space="preserve">Source: PeopleXD. Reporting years = 2019/20, 2020/21, 2021/22. Vacancies 1 August to 31 July with complete recruitment data. Academic recruitment includes University-led posts only. </t>
  </si>
  <si>
    <t>Source: PeopleXD. Staff with a complete record only.</t>
  </si>
  <si>
    <t>Source: PeopleXD. Reporting years = 2019/20, 2020/21, 2021/22. Vacancies 1 August to 31 July with complete recruitment data. Academic recruitment includes University-led posts only. Omits applicants who stated that their sexual orientation was heterosexual and blank records.</t>
  </si>
  <si>
    <t>Source: PeopleXD. Reporting years = 2019/20, 2020/21, 2021/22. Vacancies 1 August to 31 July with complete recruitment data. Omits applicants who stated that their sexual orientation was heterosexual and blank records.</t>
  </si>
  <si>
    <t>Source: PeopleXD. Reporting years = 2019/20, 2020/21, 2021/22. Vacancies 1 August to 31 July with complete recruitment data. Academic recruitment includes University-led posts only. Omits blank entries.</t>
  </si>
  <si>
    <t xml:space="preserve">Source: PeopleXD. Reporting years = 2019/20, 2020/21, 2021/22. Vacancies 1 August to 31 July with complete recruitment data. Omits blank entries. </t>
  </si>
  <si>
    <t>% of staff records complete</t>
  </si>
  <si>
    <t>Source: PeopleXD. Reporting years = 2019/20, 2020/21, 2021/22. Vacancies 1 August to 31 July with complete recruitment data. Omits blank entries.</t>
  </si>
  <si>
    <t>Sources: EDU and PeopleXD. Members of Committees of Council and Divisional Boards/CE SMG counted separately, including where they serve on more than one committee or board.</t>
  </si>
  <si>
    <t>Source: PeopleXD. Vacancies 1 August to 31 July with complete recruitment data. Academic recruitment includes University-led posts only. Omits applicants who declined to state their sex.</t>
  </si>
  <si>
    <t>Source: PeopleXD. Vacancies 1 August to 31 July with complete recruitment data. Omits applicants who declined to state their sex.</t>
  </si>
  <si>
    <t>Source: SDMA, Annual Programme Statistics. All domiciles (except where stated).</t>
  </si>
  <si>
    <t>Disability</t>
  </si>
  <si>
    <t>EEA national</t>
  </si>
  <si>
    <t>Non-EEA national</t>
  </si>
  <si>
    <t xml:space="preserve">Source: SDMA, Annual Programme Statistics. All domiciles (except where stated). </t>
  </si>
  <si>
    <t>Source: GAR. Year of entry = 2021/22. Success rate = proportion of applicants accepting a place at Oxford.</t>
  </si>
  <si>
    <t>Source: GAR. All domiciles. Years of entry = 2019/20, 2020/21, 2021/22. Success rate = proportion of applicants accepting a place at Oxford. Success rate of 'All disabled' applicants highlighted.</t>
  </si>
  <si>
    <t>Source: PeopleXD. Titular professors = staff who have been awarded the title of professor at recruitment or through the Recognition of Distinction process. 'Titular professor' includes the disocntinued title of 'reader'.</t>
  </si>
  <si>
    <t xml:space="preserve">Source: PeopleXD </t>
  </si>
  <si>
    <t xml:space="preserve">Source: PeopleXD  </t>
  </si>
  <si>
    <t>Table 1.1 Female membership of University governance bodies, 2017-22</t>
  </si>
  <si>
    <t>Table 1.2 Female members of Council and its five main committees, 2017-22</t>
  </si>
  <si>
    <t>1. University governance body membership, Michaelmas term 2022</t>
  </si>
  <si>
    <t>Table 1.3 Female members of divisional boards and Continuing Education Strategic Management Board, 2017-22</t>
  </si>
  <si>
    <t>Table 1.4 Female academic divisional leadership (Head of Division, Deputy Head of Division, Associate Head of Division), 2020 to 2022</t>
  </si>
  <si>
    <t>Table 1.5 Female heads of academic departments, 2017-22</t>
  </si>
  <si>
    <t xml:space="preserve">Table 1.6 Black and Minority Ethnic membership of University governance bodies, 2017-22 </t>
  </si>
  <si>
    <t>Table 1.7 Black and Minority Ethnic members of Council and its five main committees, 2022</t>
  </si>
  <si>
    <t>Table 1.8 University governance body membership by binary sex and BME/White ethnicity, 2022</t>
  </si>
  <si>
    <t>Table 1.9 University governance bodies by additional protected characteristics (where disclosed), 2021</t>
  </si>
  <si>
    <t>Table 1.10 University governance bodies by protected characteristics (where disclosed), 2022</t>
  </si>
  <si>
    <t>2. University staff: Sex</t>
  </si>
  <si>
    <t>Table 2.1 Female staff in post by grade group, 2017-22 (FTE)</t>
  </si>
  <si>
    <t>Table 2.2 Female professors by role type, 2017-22 (FTE)</t>
  </si>
  <si>
    <t>Table 2.3 Statutory and Associate Professors by binary sex and age band, 2022 (FTE)</t>
  </si>
  <si>
    <t>Table 2.4 All staff by grade group, age band and binary sex, 2022 (FTE)</t>
  </si>
  <si>
    <t>Table 2.5 Academic divisions: staff by grade group and binary sex, 2022 (FTE)</t>
  </si>
  <si>
    <t>Table 2.6 Female employees by staff group, 2021-22</t>
  </si>
  <si>
    <t>Table 2.8 Recognition of Distinction: award of professorial title by binary sex, 2017-22</t>
  </si>
  <si>
    <t>Table 2.9 Maternity leave return rates by grade group, 2016-21</t>
  </si>
  <si>
    <t>Table 2.10 Gender pay gap: proportion of men and women in each pay quartile, 2017-22</t>
  </si>
  <si>
    <t>Table 2.11 Associate Professor recruitment by binary sex, 2020 to 2022 (combined)</t>
  </si>
  <si>
    <t>Table 2.12 Academic and Research staff recruitment by binary sex, 2020-22</t>
  </si>
  <si>
    <t>Table 2.13 Professional and Support staff recruitment by binary sex, 2020-22</t>
  </si>
  <si>
    <t>3. University staff: Ethnicity</t>
  </si>
  <si>
    <t>Table 3.1 Black and Minority Ethnic staff in post by grade group, 2017-22 (FTE)</t>
  </si>
  <si>
    <t>Table 3.2 Black and Minority Ethnic professors and associate professors, 2017-22 (FTE)</t>
  </si>
  <si>
    <t>Table 3.3 Equality objectives: research and professional staff by BME/White ethnicity and grade, 2022</t>
  </si>
  <si>
    <t>Table 3.4 Staff in post by grade group, age band and BME/White ethnicity, 2022 (FTE)</t>
  </si>
  <si>
    <t>Table 3.5 Black and Minority Ethnic employees by staff group, 2021-22</t>
  </si>
  <si>
    <t>Table 3.6 Staff in post by role type and detailed ethnic group, 2022 (FTE)</t>
  </si>
  <si>
    <t>Table 3.7 Academic and Research staff recruitment by BME/White ethnicity: UK nationals, 2020 to 2022 (combined)</t>
  </si>
  <si>
    <t>Table 3.8 Academic and Research staff recruitment by BME/White ethnicity: non-UK nationals, 2020 to 2022 (combined)</t>
  </si>
  <si>
    <t>Table 3.9 Professional and Support staff recruitment by BME/White ethnicity: UK nationals, 2020 to 2022 (combined)</t>
  </si>
  <si>
    <t>Table 3.10 Professional and Support staff recruitment by BME/White ethnicity: non-UK nationals, 2020 to 2022 (combined)</t>
  </si>
  <si>
    <t>4. University staff: Declared disability</t>
  </si>
  <si>
    <t>Table 4.1 Disabled staff in post by grade group, 2017-22 (FTE)</t>
  </si>
  <si>
    <t>Table 4.2 Disabled employees by staff group, 2021-22 (FTE)</t>
  </si>
  <si>
    <t>Table 4.3 Associate Professor recruitment by disability status, 2020 to 2022 (combined)</t>
  </si>
  <si>
    <t>Table 4.4 Recruitment of disabled applicants by grade group, 2020 to 2022 (combined)</t>
  </si>
  <si>
    <t>5. University staff: Sexual orientation</t>
  </si>
  <si>
    <t>Table 5.1 Staff by declared sexual orientation, 2021-22 (FTE)</t>
  </si>
  <si>
    <t>Table 5.2 Declaration of sexual orientation by grade group, 2019-22 (FTE)</t>
  </si>
  <si>
    <t>Table 5.3 Declaration of sexual orientation by staff group, 2021-22 (FTE)</t>
  </si>
  <si>
    <t>Table 5.4 LGB+ recruitment by grade group, 2020 to 2022 (combined)</t>
  </si>
  <si>
    <t>Table 5.5 Recruitment by sexual orientation, 2020 to 2022 (combined)</t>
  </si>
  <si>
    <t>Table 5.6 Academic and Research staff recruitment by sexual orientation, 2020 to 2022 (combined)</t>
  </si>
  <si>
    <t>Table 5.7 Professional and Support staff recruitment by sexual orientation, 2020 to 2022 (combined)</t>
  </si>
  <si>
    <t>6. University staff: Religion or belief</t>
  </si>
  <si>
    <t>Table 6.1 Staff by declared religion or belief, 2021-22 (FTE)</t>
  </si>
  <si>
    <t>Table 6.2 Declaration of religion or belief by grade group, 2019-22 (FTE)</t>
  </si>
  <si>
    <t>Table 6.3 Declaration of religion or belief by staff group, 2021-22 (FTE)</t>
  </si>
  <si>
    <t>Table 6.5 Academic and Research staff recruitment by religion or belief: UK nationals, 2020 to 2022 (combined)</t>
  </si>
  <si>
    <t>Table 6.6 Academic and Research staff recruitment by religion or belief: EU &amp; Other nationals, 2020 to 2022 (combined)</t>
  </si>
  <si>
    <t>Table 6.7 Professional and Support staff recruitment by religion or belief: UK nationals, 2020 to 2022 (combined)</t>
  </si>
  <si>
    <t>Table 6.8 Professional and Support staff recruitment by religion or belief: EU &amp; Other nationals, 2020 to 2022 (combined)</t>
  </si>
  <si>
    <t>7. University staff: Age</t>
  </si>
  <si>
    <t>Table 7.1 Staff by grade group and age band, 2021-22</t>
  </si>
  <si>
    <t>Table 7.2 Staff in post by grade group and age band, 2022 (FTE)</t>
  </si>
  <si>
    <t>Table 7.4 Academic and Research staff recruitment by age band, 2020 to 2022 (combined)</t>
  </si>
  <si>
    <t>Table 7.5 Professional and Support staff recruitment by age band, 2020 to 2022 (combined)</t>
  </si>
  <si>
    <t>Source: SDMA, Annual Programme Statistics. All domiciles (except where stated). Submission within 48 months is the expected standard of attainment.</t>
  </si>
  <si>
    <t>8. University staff: Equality training</t>
  </si>
  <si>
    <t>Source: CoSy, IT Services</t>
  </si>
  <si>
    <t>Online course</t>
  </si>
  <si>
    <t>2018/19</t>
  </si>
  <si>
    <t>2019/20</t>
  </si>
  <si>
    <t>2020/21</t>
  </si>
  <si>
    <t>2021/22</t>
  </si>
  <si>
    <t>Equality and Diversity Briefing</t>
  </si>
  <si>
    <t>Implicit Bias in the Workplace</t>
  </si>
  <si>
    <t>Tackling Race Bias at Work</t>
  </si>
  <si>
    <t>Challenging Behaviour: dealing with bullying and harassment in the workplace</t>
  </si>
  <si>
    <t>Recruitment and Selection</t>
  </si>
  <si>
    <t>Inclusive Leadership</t>
  </si>
  <si>
    <t>Cultural Awareness in the Workplace</t>
  </si>
  <si>
    <t>Courses taken during each academic year (1 August to 31 July) with a 'Completed' status. University employees on fixed-term, open-ended, permanent or self-financing contracts only.</t>
  </si>
  <si>
    <t>Source: CoSy</t>
  </si>
  <si>
    <t>9. University students: Admissions</t>
  </si>
  <si>
    <t>10. University students: On-course</t>
  </si>
  <si>
    <t>11. University students: Undergraduate attainment</t>
  </si>
  <si>
    <t>12. University students: Postgraduate attainment</t>
  </si>
  <si>
    <t>Table 12.1 Postgraduate taught outcomes: Distinctions awarded to students on one-year full-time programmes (2021 cohort)</t>
  </si>
  <si>
    <t>Table 12.2 Postgraduate taught outcomes: Distinctions awarded to students on two-year full-time progammes (2020 cohort)</t>
  </si>
  <si>
    <t>Table 12.3 Postgraduate research outcomes: doctoral submissions within 48 months by students with 9 terms' fee liability (2018 cohort)</t>
  </si>
  <si>
    <t>8. Staff - Equality training</t>
  </si>
  <si>
    <t>9. Students - Admissions</t>
  </si>
  <si>
    <t>10. Students - On-course</t>
  </si>
  <si>
    <t>Source: SDMA, Student Statistics. All domiciles. Academic divisions plus Continuing Education. Percentage = of total population.</t>
  </si>
  <si>
    <t>Asian (excl Chinese)</t>
  </si>
  <si>
    <t>Source: SDMA, Student Statistics. Academic divisions plus Continuing Education. Percentage = of total UK-domiciled population.</t>
  </si>
  <si>
    <t>Source: SDMA, Student Statistics. Academic divisions plus Continuing Education. Percentage = of total non-UK-domiciled population.</t>
  </si>
  <si>
    <t>Table 10.12 UK-domiciled students by ethnicity and division, 2022</t>
  </si>
  <si>
    <t xml:space="preserve">Source: SDMA, Student Statistics. All domiciles. Academic divisions plus Continuing Education. Percentage = of total population. </t>
  </si>
  <si>
    <t>Bangladeshi</t>
  </si>
  <si>
    <t>Pakistani</t>
  </si>
  <si>
    <t>Other BME</t>
  </si>
  <si>
    <t>Source: SDMA, Student Statistics. Percentage = of total population. See the EDU website for more information on positive action: https://edu.admin.ox.ac.uk/legal-framework</t>
  </si>
  <si>
    <t>Target ethnic group</t>
  </si>
  <si>
    <t>Table 10.24 On-course students with a religion or belief by domicile, level of study and division, 2022</t>
  </si>
  <si>
    <t>Religion or belief status</t>
  </si>
  <si>
    <t>Gay or Lesbian</t>
  </si>
  <si>
    <t>Other orientation</t>
  </si>
  <si>
    <t>Heterosexual/straight</t>
  </si>
  <si>
    <t>Bi/Bisexual</t>
  </si>
  <si>
    <t>Source: SDMA, Student Statistics. All domiciles. Academic divisions plus Continuing Education. LGB+ = lesbian, gay, bi/bisexual and other non-heterosexual orientation. Percentage = of total population.</t>
  </si>
  <si>
    <t xml:space="preserve">Source: SDMA, Student Statistics. All domiciles. LGB+ = lesbian, gay, bi/bisexual and other non-heterosexual orientation. Percentage = of total population. </t>
  </si>
  <si>
    <t xml:space="preserve">Source: SDMA, Student Statistics. All domiciles. Academic divisions plus Continuing Education. LGB+ = lesbian, gay, bi/bisexual and other non-heterosexual orientation. Percentage = proportion of students in each group declaring a disability. </t>
  </si>
  <si>
    <t>1) eliminate discrimination, harassment, victimisation and any other conduct that is prohibited by or under the Equality Act;</t>
  </si>
  <si>
    <t>2) advance equality of opportunity between persons who share a relevant protected characteristic and persons who do not share it; and</t>
  </si>
  <si>
    <t>3) foster good relations between persons who share a relevant protected characteristic and persons who do not share it.</t>
  </si>
  <si>
    <t>The information must be published by 30 March each year.</t>
  </si>
  <si>
    <t>It must include information relating to persons who share a relevant protected characteristic who are:</t>
  </si>
  <si>
    <t>1) its employees (if it has more than 150), and</t>
  </si>
  <si>
    <t xml:space="preserve">Under the Public Sector Equality Duty, public bodies must publish 'information' to demonstrate how they have had due regard to the need to: </t>
  </si>
  <si>
    <t>3) Consider what additional objectives should be identified.</t>
  </si>
  <si>
    <t>This Excel spreadsheet provides comprehensive diversity data on University employees and students.</t>
  </si>
  <si>
    <t>2) other persons affected by its policies and practices.</t>
  </si>
  <si>
    <t xml:space="preserve">Please see the EDU website for the University's annual report on progress towards its equality objectives: https://edu.admin.ox.ac.uk/equality-objectives  </t>
  </si>
  <si>
    <t>Asian - Bangladeshi or Bangladeshi British</t>
  </si>
  <si>
    <t>Asian - Indian or Indian British</t>
  </si>
  <si>
    <t>Asian - Pakistani or Pakistani British</t>
  </si>
  <si>
    <t>Any other Asian background</t>
  </si>
  <si>
    <t>Asian - Chinese or Chinese British</t>
  </si>
  <si>
    <t>Black - African or African British</t>
  </si>
  <si>
    <t>Black - Caribbean or Caribbean British</t>
  </si>
  <si>
    <t>Any other Black background</t>
  </si>
  <si>
    <t>Any other Mixed or Multiple ethnic background</t>
  </si>
  <si>
    <t>Any other ethnic background</t>
  </si>
  <si>
    <t>White - English, Scottish, Welsh, Northern Irish or British</t>
  </si>
  <si>
    <t>White - Irish</t>
  </si>
  <si>
    <t>White - Gypsy or Irish Traveller</t>
  </si>
  <si>
    <t>White - Roma</t>
  </si>
  <si>
    <t>Any other White background</t>
  </si>
  <si>
    <t>Not available</t>
  </si>
  <si>
    <t>Mixed/multiple - White or White British and Asian or Asian British</t>
  </si>
  <si>
    <t>Mixed/multiple - White or White British and Black African or Black African British</t>
  </si>
  <si>
    <t>Mixed/multiple - White or White British and Black Caribbean or Black Caribbean British</t>
  </si>
  <si>
    <t>Table of Contents</t>
  </si>
  <si>
    <t>Physical impairment</t>
  </si>
  <si>
    <r>
      <t xml:space="preserve">Source: SDMA, Student Statistics. All domiciles (except where stated). Academic divisions plus Continuing Education (except where stated). Percentages calculated out of the subset </t>
    </r>
    <r>
      <rPr>
        <sz val="11"/>
        <rFont val="Calibri"/>
        <family val="2"/>
        <scheme val="minor"/>
      </rPr>
      <t>(89%</t>
    </r>
    <r>
      <rPr>
        <sz val="11"/>
        <color theme="1"/>
        <rFont val="Calibri"/>
        <family val="2"/>
        <scheme val="minor"/>
      </rPr>
      <t xml:space="preserve">) of students whose religion or belief has been declared. </t>
    </r>
  </si>
  <si>
    <t>% of students with a religion or belief declaring disability</t>
  </si>
  <si>
    <t>% of students with no religion declaring disability</t>
  </si>
  <si>
    <t>% of students with a religion or belief identifying as LGB+</t>
  </si>
  <si>
    <t>% of students with no religion identifying as LGB+</t>
  </si>
  <si>
    <t>Source: SDMA, Student Statistics. All domiciles. Academic divisions plus Continuing Education. Percentage = proportion of students in each group declaring an LGB+ sexual orienation. Percentages calculated out of the subset of students who have declared both their religion or belief and their sexual orientation.</t>
  </si>
  <si>
    <t>Source: SDMA, Student Statistics. All domiciles. Academic divisions plus Continuing Education. Percentage = proportion of students in each group declaring a disability. Percentages calculated out of the subset of students who have declared both their religion or belief and their disability status.</t>
  </si>
  <si>
    <t>Table 9.3 Postgraduate taught applicant success rates by binary sex and domicile, 2017-21</t>
  </si>
  <si>
    <t>Table 9.4 Postgraduate taught applicant success rates by binary sex, division and domicile, 2021</t>
  </si>
  <si>
    <t>Table 9.5 Postgraduate research applicant success rates by binary sex and domicile, 2017-21</t>
  </si>
  <si>
    <t>Table 9.6 Postgraduate research applicant success rates by binary sex, division and domicile, 2021</t>
  </si>
  <si>
    <t>Table 9.9 Postgraduate taught applicant success rates by BME/White ethnicity and domicile, 2017-21</t>
  </si>
  <si>
    <t>Table 9.10 Postgraduate research applicant success rates by BME/White ethnicity and domicile, 2017-21</t>
  </si>
  <si>
    <t>Table 9.11 Postgraduate applicant success rates by ethnic group, domicile and level of study, 2021</t>
  </si>
  <si>
    <t>Table 9.15 Postgraduate taught applicant success rates by disability status and domicile, 2017-21</t>
  </si>
  <si>
    <t>Table 9.17 Postgraduate research applicant success rates by disability status and domicile, 2017-21</t>
  </si>
  <si>
    <t>Table 9.21 Postgraduate applicant success rates by age band, domicile and level of study, 2021</t>
  </si>
  <si>
    <t xml:space="preserve">Source: PeopleXD. </t>
  </si>
  <si>
    <t>Source: SDMA, Student Statistics. All domiciles. Academic divisions plus Continuing Education. Percentage = proportion of female students.</t>
  </si>
  <si>
    <t>Source: SDMA, Student Statistics. All domiciles. Percentage = proportion of female students.</t>
  </si>
  <si>
    <t>Source: SDMA, Student Statistics. Academic divisions plus Continuing Education. Percentage = proportion of BME students.</t>
  </si>
  <si>
    <t xml:space="preserve">Source: SDMA, Student Statistics. Academic divisions plus Continuing Education. Percentage = proportion of BME students. </t>
  </si>
  <si>
    <t xml:space="preserve">Source: SDMA, Student Statistics. All domiciles. Academic divisions plus Continuing Education. Percentage = proportion of disabled students. </t>
  </si>
  <si>
    <t xml:space="preserve">Source: SDMA, Student Statistics. Academic divisions plus Continuing Education. Percentage = proportion of disabled students. </t>
  </si>
  <si>
    <t>Disability or impairment type</t>
  </si>
  <si>
    <t>Source: SDMA, Student Statistics. Academic divisions plus Continuing Education. LGB+ = lesbian, gay, bi/bisexual and other non-heterosexual orientation. Percentage = proportion of students in each group declaring a non-heterosexual orientation.</t>
  </si>
  <si>
    <r>
      <t>Source: SDMA, Student Statistics. All domiciles. Academic divisions plus Continuing Education.</t>
    </r>
    <r>
      <rPr>
        <sz val="11"/>
        <rFont val="Calibri"/>
        <family val="2"/>
        <scheme val="minor"/>
      </rPr>
      <t xml:space="preserve"> Faiths ordered in descending numerical order as of 2022</t>
    </r>
    <r>
      <rPr>
        <sz val="11"/>
        <color theme="1"/>
        <rFont val="Calibri"/>
        <family val="2"/>
        <scheme val="minor"/>
      </rPr>
      <t>. Percentage = of total population.</t>
    </r>
  </si>
  <si>
    <t>Female Firsts</t>
  </si>
  <si>
    <t>Male Firsts</t>
  </si>
  <si>
    <t>Female Distinctions</t>
  </si>
  <si>
    <t>Male Distinctions</t>
  </si>
  <si>
    <t>Table 11.2 First class degree attainment by binary sex and domicile, 2017-22</t>
  </si>
  <si>
    <t>Table 11.3 Distinctions by binary sex and domicile, 2021-22</t>
  </si>
  <si>
    <t>Table 11.4 First class degree attainment by binary sex and division, 2019-22</t>
  </si>
  <si>
    <t>Table 11.6 First class degree attainment by binary sex and disability status, 2019-22</t>
  </si>
  <si>
    <t>Table 11.7 First class degree attainment by BME/White ethnicity and domicile, 2017-22</t>
  </si>
  <si>
    <t>Table 11.8 Distinctions by BME/White ethnicity and domicile, 2021-22</t>
  </si>
  <si>
    <t xml:space="preserve">Source: SDMA. Four MPLS programmes which award Distinction/Merit/Pass rather than a classification. Excludes OUDCE. </t>
  </si>
  <si>
    <t>Table 11.9 First class degree attainment by BME/White ethnicity and binary sex, 2017-22</t>
  </si>
  <si>
    <t xml:space="preserve">Source: SDMA. FHS years 2020, 2021, 2022. Classified programmes only. Excludes OUDCE. </t>
  </si>
  <si>
    <t>Source: SDMA. All domiciles. Classified programmes only. Excludes OUDCE.</t>
  </si>
  <si>
    <t xml:space="preserve">Source: SDMA. Classified programmes only. Excludes OUDCE. </t>
  </si>
  <si>
    <t xml:space="preserve">Source: SDMA. All domiciles. Classified programmes only. Excludes OUDCE. </t>
  </si>
  <si>
    <t>Source: SDMA. FHS years 2020, 2021, 2022. Classified programmes only. Excludes OUDCE.</t>
  </si>
  <si>
    <t>Source: SDMA. All domiciles. Pre-2021 data excludes MMathPhys which awards Distinction/Merit/Pass rather than a classification. Results from 2021 onwards divided into two categories: one for classified programmes and one for the four MPLS programmes which award Distinction/Merit/Pass. Excludes the Department for Continuing Education (OUDCE).</t>
  </si>
  <si>
    <t>Source: SDMA. All domiciles. Classified programmes only. Excludes OUDCE. SpLD = Specific Learning Difficulties.</t>
  </si>
  <si>
    <t>Table 11.5 First class degree attainment by binary sex, division and domicile, 2021-22</t>
  </si>
  <si>
    <t>Table 2.7 Recognition of Distinction: applications and awards by binary sex, 2017-22</t>
  </si>
  <si>
    <t>Table 6.4 Recruitment by religion or belief, 2020 to 2022 (combined)</t>
  </si>
  <si>
    <t>Table 8.1 Staff uptake of online equality-related training courses, 2018/19 to 2021/22</t>
  </si>
  <si>
    <t>Source: SDMA, Student Statistics. OUDCE = Oxford University Department for Continuing Education. Percentage = proportion of BME students in the UK-domiciled population.</t>
  </si>
  <si>
    <t xml:space="preserve">Source: SDMA, Student Statistics. OUDCE = Oxford University Department for Continuing Education. Percentage = proportion of BME students in the non-UK-domiciled population. </t>
  </si>
  <si>
    <t>Table 11.1 Top class degree attainment by binary sex, 2008-22</t>
  </si>
  <si>
    <t>Change in awarding process as 3 more MPLS programmes ceased to award a classified outcome</t>
  </si>
  <si>
    <t>Table 11.10 First class degree attainment by ethnic group and domicile, 2020 to 2022</t>
  </si>
  <si>
    <t>Table 11.11 UK-domiciled first class degree attainment by ethnic group and share of population, 2020 to 2022</t>
  </si>
  <si>
    <t>Table 11.12 Non-UK-domiciled first class degree attainment by ethnic group and share of population, 2020 to 2022</t>
  </si>
  <si>
    <t>Table 11.13 First class degree attainment by disability status, 2017-22</t>
  </si>
  <si>
    <t>Table 11.14 First class degree attainment by disability status and division, 2019-22</t>
  </si>
  <si>
    <t>Table 11.15 First class degree attainment by disability status and BME/White ethnicity, 2019-22</t>
  </si>
  <si>
    <t>Source: SDMA. Classified programmes only. Excludes Oxford University Department for Continuing Education (OUDCE).</t>
  </si>
  <si>
    <t>Undergraduate</t>
  </si>
  <si>
    <t>Postgraduate Taught</t>
  </si>
  <si>
    <t>Postgraduate Research</t>
  </si>
  <si>
    <t xml:space="preserve">Source: SDMA, Student Statistics. All domiciles. Percentage = proportion of disabled students. </t>
  </si>
  <si>
    <t>Table 9.2 Undergraduate applicant success rates by binary sex, division and domicile, 2022</t>
  </si>
  <si>
    <t>Table 9.1 Undergraduate applicant success rates by binary sex and domicile, 2018-22</t>
  </si>
  <si>
    <t>Table 9.7 UK-domiciled undergraduate applicant success rates by ethnic group, 2018-22</t>
  </si>
  <si>
    <t>Table 9.8 UK-domiciled undergraduate applicant success rates by BME/White ethnicity and division, 2022</t>
  </si>
  <si>
    <t>Table 9.12 Undergraduate applicant success rates by disability status and domicile, 2018-22</t>
  </si>
  <si>
    <t>Table 9.13 Undergraduate applicant success rates by disability status, division and domicile, 2022</t>
  </si>
  <si>
    <t xml:space="preserve">Source: SDMA. All domiciles. Years of entry = 2020, 2021, 2022. Success rate = proportion of applicants accepting a place at Oxford. SpLD = Specific Learning Difficulties. Success rate of 'All disabled' applicants highlighted. </t>
  </si>
  <si>
    <t>See also: https://www.ox.ac.uk/about/facts-and-figures/admissions-statistics</t>
  </si>
  <si>
    <t>See also: https://www.ox.ac.uk/about/facts-and-figures/student-numbers</t>
  </si>
  <si>
    <t>See also: https://www.ox.ac.uk/about/facts-and-figures/undergraduate-degree-classifications</t>
  </si>
  <si>
    <t>See also: https://hrsystems.admin.ox.ac.uk/staffing-figures</t>
  </si>
  <si>
    <t>See also: https://governance.admin.ox.ac.uk/governance</t>
  </si>
  <si>
    <t>Table 7.3 Employees by staff group and age band, 2022 (FTE)</t>
  </si>
  <si>
    <t>Table 9.16 Postgraduate taught applicant success rates by impairment type, 2019 to 2021 (combined)</t>
  </si>
  <si>
    <t>Table 9.18 Postgraduate research applicant success rates by impairment type, 2019 to 2021 (combined)</t>
  </si>
  <si>
    <t>Table 9.20 Undergraduate applicant outcomes by age band, 2020 to 2022 (combined)</t>
  </si>
  <si>
    <t>Table 9.14 Undergraduate success rates by impairment type, 2020 to 2022 (combined)</t>
  </si>
  <si>
    <t>Table 9.19 Undergraduate applicant success rates by age band and binary sex, 2020 to 2022 (combined)</t>
  </si>
  <si>
    <t>% of successful</t>
  </si>
  <si>
    <t>% of unsuccessful</t>
  </si>
  <si>
    <t>% of total</t>
  </si>
  <si>
    <t xml:space="preserve">Source: GAR. All domiciles. Years of entry = 2019/20, 2020/21, 2021/22. Success rate = proportion of applicants accepting a place at Oxford. SpLD = Specific Learning Difficulties. Success rate of 'All disabled' applicants highlighted. </t>
  </si>
  <si>
    <t>Table 10.1 Female students by level of study, 2018-22</t>
  </si>
  <si>
    <t>Table 10.2 Female students by domicile, 2018-22</t>
  </si>
  <si>
    <t>Table 10.3 Female students by division, 2018-22</t>
  </si>
  <si>
    <t>Table 10.4 Female students in MPLS by level of study, 2018-22</t>
  </si>
  <si>
    <t>Table 10.5 Black and Minority Ethnic students by domicile, 2018-22</t>
  </si>
  <si>
    <t>Table 10.6 Black and Minority Ethnic students by domicile and level of study, 2018-22</t>
  </si>
  <si>
    <t>Table 10.7 UK-domiciled Black and Minority Ethnic students by division, 2018-22</t>
  </si>
  <si>
    <t>Table 10.8 Non-UK-domiciled Black and Minority Ethnic students by division, 2018-22</t>
  </si>
  <si>
    <t>Table 10.9 Students by ethnic group, 2018-22</t>
  </si>
  <si>
    <t>Table 10.10 UK-domiciled students by ethnic group, 2018-22</t>
  </si>
  <si>
    <t>Table 10.11 Non-UK-domiciled students by ethnic group, 2018-22</t>
  </si>
  <si>
    <t>Table 10.13 UK-domiciled students by positive action target group status, 2018-22</t>
  </si>
  <si>
    <t>Table 10.14 UK-domiciled students in positive action target ethnic groups by level of study, 2018-22</t>
  </si>
  <si>
    <t>Table 10.15 Disabled students by level of study, 2018-22</t>
  </si>
  <si>
    <t>Table 10.16 Disabled students by level of study and domicile, 2018-22</t>
  </si>
  <si>
    <t>Table 10.17 Disabled students by division, 2018-22</t>
  </si>
  <si>
    <t>Table 10.18 Students by impairment type, 2018-22</t>
  </si>
  <si>
    <t>Table 10.19 On-course students by sexual orientation, 2018-22</t>
  </si>
  <si>
    <t>Table 10.20 LGB+ students by domicile, 2018-22</t>
  </si>
  <si>
    <t>Table 10.21 LGB+ students by division, 2018-22</t>
  </si>
  <si>
    <t>Table 10.22 Disability declaration by sexual orientation, 2018-22</t>
  </si>
  <si>
    <t>Table 10.23 On-course students by religion or belief, 2018-22</t>
  </si>
  <si>
    <t>Table 10.25 Disability declaration by religion or belief status, 2018-22</t>
  </si>
  <si>
    <t>10.26 Sexual orientation by religion or belief status, 2018-22</t>
  </si>
  <si>
    <t>Collectively, the information provided in the report and this spreadsheet aim to contribute to University policy-making and enable it to:</t>
  </si>
  <si>
    <t>Staffing Figures</t>
  </si>
  <si>
    <t>Admissions Statistics</t>
  </si>
  <si>
    <t>Equality objectives</t>
  </si>
  <si>
    <t>Student admissions</t>
  </si>
  <si>
    <t>Annual progress report</t>
  </si>
  <si>
    <t>Attainment</t>
  </si>
  <si>
    <t>Undergraduate degree classifications</t>
  </si>
  <si>
    <t>UK higher education</t>
  </si>
  <si>
    <t>Student statistics</t>
  </si>
  <si>
    <t>Public staffing data</t>
  </si>
  <si>
    <t>Bespoke reporting by HR Analytics</t>
  </si>
  <si>
    <t>Source: GAR. Year of entry = 2021/22. Age = age on 1 September of the year of entry. Success rate = proportion of applicants accepting a place at Oxford.</t>
  </si>
  <si>
    <t xml:space="preserve">Source: SDMA. All domiciles. Years of entry = 2020, 2021, 2022. Age = age on 1 September of the year of entry. </t>
  </si>
  <si>
    <t xml:space="preserve">Source: SDMA. All domiciles. Years of entry = 2020, 2021, 2022. Age = age on 1 September of the year of entry. Success rate = proportion of applicants accepting a place at Oxford. </t>
  </si>
  <si>
    <t>11. Students - Undergraduate attainment</t>
  </si>
  <si>
    <t>12. Students - Postgraduate attainment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</si>
</sst>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1" applyNumberFormat="0" applyFill="0" applyAlignment="0" applyProtection="0"/>
  </cellStyleXfs>
  <cellXfs count="45">
    <xf numFmtId="0" fontId="0" fillId="0" borderId="0" xfId="0"/>
    <xf numFmtId="9" fontId="0" fillId="0" borderId="0" xfId="0" applyNumberFormat="1"/>
    <xf numFmtId="9" fontId="0" fillId="0" borderId="0" xfId="1" applyFont="1"/>
    <xf numFmtId="0" fontId="2" fillId="0" borderId="0" xfId="2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1" fontId="0" fillId="0" borderId="0" xfId="0" applyNumberFormat="1"/>
    <xf numFmtId="0" fontId="3" fillId="0" borderId="0" xfId="3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9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4" fillId="0" borderId="0" xfId="0" applyFont="1"/>
    <xf numFmtId="0" fontId="0" fillId="0" borderId="0" xfId="0" applyAlignment="1">
      <alignment horizontal="left"/>
    </xf>
    <xf numFmtId="0" fontId="5" fillId="0" borderId="1" xfId="4"/>
    <xf numFmtId="0" fontId="3" fillId="0" borderId="0" xfId="3" applyAlignment="1">
      <alignment wrapText="1"/>
    </xf>
    <xf numFmtId="0" fontId="0" fillId="0" borderId="2" xfId="0" applyBorder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1" applyFont="1"/>
    <xf numFmtId="9" fontId="0" fillId="0" borderId="2" xfId="0" applyNumberFormat="1" applyBorder="1"/>
    <xf numFmtId="0" fontId="0" fillId="0" borderId="3" xfId="0" applyBorder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1" fontId="0" fillId="0" borderId="0" xfId="0" applyNumberFormat="1" applyAlignment="1">
      <alignment horizontal="right"/>
    </xf>
    <xf numFmtId="9" fontId="4" fillId="0" borderId="0" xfId="0" applyNumberFormat="1" applyFont="1"/>
    <xf numFmtId="9" fontId="0" fillId="0" borderId="0" xfId="0" applyNumberFormat="1" applyAlignment="1">
      <alignment horizontal="right" wrapText="1"/>
    </xf>
    <xf numFmtId="165" fontId="8" fillId="0" borderId="0" xfId="0" applyNumberFormat="1" applyFont="1"/>
    <xf numFmtId="9" fontId="9" fillId="0" borderId="0" xfId="0" applyNumberFormat="1" applyFont="1"/>
    <xf numFmtId="0" fontId="0" fillId="0" borderId="4" xfId="0" applyBorder="1"/>
    <xf numFmtId="9" fontId="0" fillId="0" borderId="5" xfId="0" applyNumberFormat="1" applyBorder="1"/>
    <xf numFmtId="9" fontId="8" fillId="0" borderId="0" xfId="0" applyNumberFormat="1" applyFont="1" applyAlignment="1">
      <alignment horizontal="right"/>
    </xf>
    <xf numFmtId="9" fontId="8" fillId="0" borderId="0" xfId="0" applyNumberFormat="1" applyFont="1"/>
    <xf numFmtId="0" fontId="6" fillId="2" borderId="6" xfId="0" applyFont="1" applyFill="1" applyBorder="1" applyAlignment="1">
      <alignment horizontal="right"/>
    </xf>
    <xf numFmtId="0" fontId="8" fillId="0" borderId="2" xfId="0" applyFont="1" applyBorder="1" applyAlignment="1">
      <alignment horizontal="right"/>
    </xf>
    <xf numFmtId="9" fontId="8" fillId="0" borderId="2" xfId="0" applyNumberFormat="1" applyFont="1" applyBorder="1"/>
    <xf numFmtId="9" fontId="8" fillId="0" borderId="5" xfId="0" applyNumberFormat="1" applyFont="1" applyBorder="1"/>
    <xf numFmtId="0" fontId="8" fillId="0" borderId="0" xfId="0" applyFont="1" applyAlignment="1">
      <alignment horizontal="right"/>
    </xf>
    <xf numFmtId="0" fontId="10" fillId="0" borderId="0" xfId="0" applyFont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9" fontId="0" fillId="0" borderId="0" xfId="0" applyNumberFormat="1" applyAlignment="1">
      <alignment horizontal="left"/>
    </xf>
    <xf numFmtId="0" fontId="9" fillId="0" borderId="0" xfId="0" applyFont="1"/>
    <xf numFmtId="9" fontId="11" fillId="0" borderId="0" xfId="0" applyNumberFormat="1" applyFont="1"/>
  </cellXfs>
  <cellStyles count="5">
    <cellStyle name="Heading 1" xfId="4" builtinId="16"/>
    <cellStyle name="Hyperlink" xfId="3" builtinId="8"/>
    <cellStyle name="Normal" xfId="0" builtinId="0"/>
    <cellStyle name="Percent" xfId="1" builtinId="5"/>
    <cellStyle name="Title" xfId="2" builtinId="15"/>
  </cellStyles>
  <dxfs count="620"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alignment horizontal="lef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lef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general" vertical="bottom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0" formatCode="General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general" vertical="bottom" textRotation="0" wrapText="1" indent="0" justifyLastLine="0" shrinkToFit="0" readingOrder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general" vertical="bottom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lef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lef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" formatCode="0"/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3" formatCode="0%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indent="0" justifyLastLine="0" shrinkToFit="0" readingOrder="0"/>
    </dxf>
    <dxf>
      <numFmt numFmtId="13" formatCode="0%"/>
      <alignment horizontal="right" vertical="bottom" textRotation="0" indent="0" justifyLastLine="0" shrinkToFit="0" readingOrder="0"/>
    </dxf>
    <dxf>
      <numFmt numFmtId="13" formatCode="0%"/>
      <alignment horizontal="right" vertical="bottom" textRotation="0" indent="0" justifyLastLine="0" shrinkToFit="0" readingOrder="0"/>
    </dxf>
    <dxf>
      <numFmt numFmtId="13" formatCode="0%"/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right" vertical="bottom" textRotation="0" indent="0" justifyLastLine="0" shrinkToFit="0" readingOrder="0"/>
    </dxf>
    <dxf>
      <alignment horizontal="right" vertical="bottom" textRotation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font>
        <i/>
      </font>
      <numFmt numFmtId="13" formatCode="0%"/>
    </dxf>
    <dxf>
      <font>
        <i/>
      </font>
      <numFmt numFmtId="13" formatCode="0%"/>
    </dxf>
    <dxf>
      <font>
        <i/>
      </font>
      <numFmt numFmtId="13" formatCode="0%"/>
    </dxf>
    <dxf>
      <font>
        <i/>
      </font>
      <numFmt numFmtId="13" formatCode="0%"/>
    </dxf>
    <dxf>
      <font>
        <i/>
      </font>
      <numFmt numFmtId="13" formatCode="0%"/>
    </dxf>
    <dxf>
      <font>
        <i/>
      </font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</dxf>
    <dxf>
      <numFmt numFmtId="165" formatCode="0.0%"/>
    </dxf>
    <dxf>
      <numFmt numFmtId="165" formatCode="0.0%"/>
    </dxf>
    <dxf>
      <font>
        <i/>
      </font>
      <numFmt numFmtId="13" formatCode="0%"/>
    </dxf>
    <dxf>
      <font>
        <i/>
      </font>
      <numFmt numFmtId="13" formatCode="0%"/>
    </dxf>
    <dxf>
      <font>
        <i/>
      </font>
      <numFmt numFmtId="13" formatCode="0%"/>
    </dxf>
    <dxf>
      <font>
        <i/>
      </font>
      <numFmt numFmtId="13" formatCode="0%"/>
    </dxf>
    <dxf>
      <font>
        <i/>
      </font>
      <numFmt numFmtId="13" formatCode="0%"/>
    </dxf>
    <dxf>
      <font>
        <i/>
      </font>
      <numFmt numFmtId="13" formatCode="0%"/>
    </dxf>
    <dxf>
      <font>
        <i/>
      </font>
      <numFmt numFmtId="13" formatCode="0%"/>
    </dxf>
    <dxf>
      <font>
        <i/>
      </font>
      <numFmt numFmtId="13" formatCode="0%"/>
    </dxf>
    <dxf>
      <font>
        <i/>
      </font>
      <numFmt numFmtId="13" formatCode="0%"/>
    </dxf>
    <dxf>
      <font>
        <i/>
      </font>
      <numFmt numFmtId="13" formatCode="0%"/>
    </dxf>
    <dxf>
      <font>
        <i/>
      </font>
      <numFmt numFmtId="13" formatCode="0%"/>
    </dxf>
    <dxf>
      <font>
        <i/>
      </font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font>
        <i/>
      </font>
      <numFmt numFmtId="165" formatCode="0.0%"/>
    </dxf>
    <dxf>
      <font>
        <i/>
      </font>
      <numFmt numFmtId="165" formatCode="0.0%"/>
    </dxf>
    <dxf>
      <font>
        <i/>
      </font>
      <numFmt numFmtId="165" formatCode="0.0%"/>
    </dxf>
    <dxf>
      <numFmt numFmtId="165" formatCode="0.0%"/>
    </dxf>
    <dxf>
      <numFmt numFmtId="165" formatCode="0.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1" indent="0" justifyLastLine="0" shrinkToFit="0" readingOrder="0"/>
    </dxf>
    <dxf>
      <font>
        <i val="0"/>
      </font>
      <numFmt numFmtId="13" formatCode="0%"/>
    </dxf>
    <dxf>
      <font>
        <i val="0"/>
      </font>
      <numFmt numFmtId="13" formatCode="0%"/>
    </dxf>
    <dxf>
      <font>
        <i val="0"/>
      </font>
      <numFmt numFmtId="13" formatCode="0%"/>
    </dxf>
    <dxf>
      <font>
        <i/>
      </font>
      <numFmt numFmtId="165" formatCode="0.0%"/>
    </dxf>
    <dxf>
      <font>
        <i/>
      </font>
      <numFmt numFmtId="165" formatCode="0.0%"/>
    </dxf>
    <dxf>
      <font>
        <i/>
      </font>
      <numFmt numFmtId="165" formatCode="0.0%"/>
    </dxf>
    <dxf>
      <font>
        <i/>
      </font>
      <numFmt numFmtId="165" formatCode="0.0%"/>
    </dxf>
    <dxf>
      <font>
        <i/>
      </font>
      <numFmt numFmtId="165" formatCode="0.0%"/>
    </dxf>
    <dxf>
      <font>
        <i/>
      </font>
      <numFmt numFmtId="165" formatCode="0.0%"/>
    </dxf>
    <dxf>
      <numFmt numFmtId="165" formatCode="0.0%"/>
    </dxf>
    <dxf>
      <numFmt numFmtId="165" formatCode="0.0%"/>
    </dxf>
    <dxf>
      <font>
        <i/>
      </font>
      <numFmt numFmtId="13" formatCode="0%"/>
    </dxf>
    <dxf>
      <font>
        <i/>
      </font>
      <numFmt numFmtId="13" formatCode="0%"/>
    </dxf>
    <dxf>
      <font>
        <i/>
      </font>
      <numFmt numFmtId="13" formatCode="0%"/>
    </dxf>
    <dxf>
      <alignment horizontal="right" vertical="bottom" textRotation="0" wrapText="0" indent="0" justifyLastLine="0" shrinkToFit="0" readingOrder="0"/>
    </dxf>
    <dxf>
      <font>
        <i val="0"/>
      </font>
      <numFmt numFmtId="13" formatCode="0%"/>
    </dxf>
    <dxf>
      <font>
        <i val="0"/>
      </font>
      <numFmt numFmtId="13" formatCode="0%"/>
    </dxf>
    <dxf>
      <font>
        <i val="0"/>
      </font>
      <numFmt numFmtId="13" formatCode="0%"/>
    </dxf>
    <dxf>
      <alignment horizontal="right" vertical="bottom" textRotation="0" wrapText="0" indent="0" justifyLastLine="0" shrinkToFit="0" readingOrder="0"/>
    </dxf>
    <dxf>
      <numFmt numFmtId="165" formatCode="0.0%"/>
    </dxf>
    <dxf>
      <numFmt numFmtId="165" formatCode="0.0%"/>
    </dxf>
    <dxf>
      <numFmt numFmtId="165" formatCode="0.0%"/>
    </dxf>
    <dxf>
      <numFmt numFmtId="165" formatCode="0.0%"/>
    </dxf>
    <dxf>
      <numFmt numFmtId="165" formatCode="0.0%"/>
    </dxf>
    <dxf>
      <numFmt numFmtId="165" formatCode="0.0%"/>
    </dxf>
    <dxf>
      <numFmt numFmtId="13" formatCode="0%"/>
    </dxf>
    <dxf>
      <numFmt numFmtId="13" formatCode="0%"/>
    </dxf>
    <dxf>
      <font>
        <i/>
      </font>
      <numFmt numFmtId="13" formatCode="0%"/>
    </dxf>
    <dxf>
      <font>
        <i/>
      </font>
      <numFmt numFmtId="13" formatCode="0%"/>
    </dxf>
    <dxf>
      <font>
        <i/>
      </font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font>
        <i/>
      </font>
      <numFmt numFmtId="13" formatCode="0%"/>
    </dxf>
    <dxf>
      <font>
        <i/>
      </font>
      <numFmt numFmtId="13" formatCode="0%"/>
    </dxf>
    <dxf>
      <font>
        <i/>
      </font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font>
        <i/>
      </font>
      <numFmt numFmtId="13" formatCode="0%"/>
    </dxf>
    <dxf>
      <font>
        <i/>
      </font>
      <numFmt numFmtId="13" formatCode="0%"/>
    </dxf>
    <dxf>
      <font>
        <i/>
      </font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font>
        <i/>
      </font>
      <numFmt numFmtId="13" formatCode="0%"/>
    </dxf>
    <dxf>
      <font>
        <i/>
      </font>
      <numFmt numFmtId="13" formatCode="0%"/>
    </dxf>
    <dxf>
      <font>
        <i/>
      </font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5" formatCode="0.0%"/>
    </dxf>
    <dxf>
      <numFmt numFmtId="165" formatCode="0.0%"/>
    </dxf>
    <dxf>
      <numFmt numFmtId="165" formatCode="0.0%"/>
    </dxf>
    <dxf>
      <numFmt numFmtId="165" formatCode="0.0%"/>
    </dxf>
    <dxf>
      <alignment horizontal="general" vertical="bottom" textRotation="0" wrapText="1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" formatCode="0"/>
    </dxf>
    <dxf>
      <numFmt numFmtId="1" formatCode="0"/>
    </dxf>
    <dxf>
      <numFmt numFmtId="1" formatCode="0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right" vertical="bottom" textRotation="0" wrapText="0" indent="0" justifyLastLine="0" shrinkToFit="0" readingOrder="0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'11. Students - UG attainment'!$B$9</c:f>
              <c:strCache>
                <c:ptCount val="1"/>
                <c:pt idx="0">
                  <c:v>Female Firsts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'11. Students - UG attainment'!$A$10:$A$26</c15:sqref>
                  </c15:fullRef>
                </c:ext>
              </c:extLst>
              <c:f>('11. Students - UG attainment'!$A$10:$A$22,'11. Students - UG attainment'!$A$24:$A$26)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Source: SDMA. All domiciles. Pre-2021 data excludes MMathPhys which awards Distinction/Merit/Pass rather than a classification. Results from 2021 onwards divided into two categories: one for classified programmes and one for the four MPLS programmes which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'11. Students - UG attainment'!$B$10:$B$26</c15:sqref>
                  </c15:fullRef>
                </c:ext>
              </c:extLst>
              <c:f>('11. Students - UG attainment'!$B$10:$B$22,'11. Students - UG attainment'!$B$24:$B$26)</c:f>
              <c:numCache>
                <c:formatCode>0%</c:formatCode>
                <c:ptCount val="16"/>
                <c:pt idx="0">
                  <c:v>0.23</c:v>
                </c:pt>
                <c:pt idx="1">
                  <c:v>0.23</c:v>
                </c:pt>
                <c:pt idx="2">
                  <c:v>0.24</c:v>
                </c:pt>
                <c:pt idx="3">
                  <c:v>0.25</c:v>
                </c:pt>
                <c:pt idx="4">
                  <c:v>0.26</c:v>
                </c:pt>
                <c:pt idx="5">
                  <c:v>0.27</c:v>
                </c:pt>
                <c:pt idx="6">
                  <c:v>0.27</c:v>
                </c:pt>
                <c:pt idx="7">
                  <c:v>0.25</c:v>
                </c:pt>
                <c:pt idx="8">
                  <c:v>0.3</c:v>
                </c:pt>
                <c:pt idx="9">
                  <c:v>0.29606625258799174</c:v>
                </c:pt>
                <c:pt idx="10">
                  <c:v>0.3303135888501742</c:v>
                </c:pt>
                <c:pt idx="11">
                  <c:v>0.3105590062111801</c:v>
                </c:pt>
                <c:pt idx="12">
                  <c:v>0.43647136273864384</c:v>
                </c:pt>
                <c:pt idx="13">
                  <c:v>0.38817131203263089</c:v>
                </c:pt>
                <c:pt idx="14">
                  <c:v>0.33662714097496704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AA-47BA-8ADF-216FE33E55F2}"/>
            </c:ext>
          </c:extLst>
        </c:ser>
        <c:ser>
          <c:idx val="1"/>
          <c:order val="1"/>
          <c:tx>
            <c:strRef>
              <c:f>'11. Students - UG attainment'!$C$9</c:f>
              <c:strCache>
                <c:ptCount val="1"/>
                <c:pt idx="0">
                  <c:v>Male Firsts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'11. Students - UG attainment'!$A$10:$A$26</c15:sqref>
                  </c15:fullRef>
                </c:ext>
              </c:extLst>
              <c:f>('11. Students - UG attainment'!$A$10:$A$22,'11. Students - UG attainment'!$A$24:$A$26)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Source: SDMA. All domiciles. Pre-2021 data excludes MMathPhys which awards Distinction/Merit/Pass rather than a classification. Results from 2021 onwards divided into two categories: one for classified programmes and one for the four MPLS programmes which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'11. Students - UG attainment'!$C$10:$C$26</c15:sqref>
                  </c15:fullRef>
                </c:ext>
              </c:extLst>
              <c:f>('11. Students - UG attainment'!$C$10:$C$22,'11. Students - UG attainment'!$C$24:$C$26)</c:f>
              <c:numCache>
                <c:formatCode>0%</c:formatCode>
                <c:ptCount val="16"/>
                <c:pt idx="0">
                  <c:v>0.31</c:v>
                </c:pt>
                <c:pt idx="1">
                  <c:v>0.34</c:v>
                </c:pt>
                <c:pt idx="2">
                  <c:v>0.31</c:v>
                </c:pt>
                <c:pt idx="3">
                  <c:v>0.32</c:v>
                </c:pt>
                <c:pt idx="4">
                  <c:v>0.32</c:v>
                </c:pt>
                <c:pt idx="5">
                  <c:v>0.34</c:v>
                </c:pt>
                <c:pt idx="6">
                  <c:v>0.35</c:v>
                </c:pt>
                <c:pt idx="7">
                  <c:v>0.36</c:v>
                </c:pt>
                <c:pt idx="8">
                  <c:v>0.37</c:v>
                </c:pt>
                <c:pt idx="9">
                  <c:v>0.37887413029728018</c:v>
                </c:pt>
                <c:pt idx="10">
                  <c:v>0.39340101522842641</c:v>
                </c:pt>
                <c:pt idx="11">
                  <c:v>0.41702652683528685</c:v>
                </c:pt>
                <c:pt idx="12">
                  <c:v>0.51430387794024157</c:v>
                </c:pt>
                <c:pt idx="13">
                  <c:v>0.41928571428571426</c:v>
                </c:pt>
                <c:pt idx="14">
                  <c:v>0.40479760119940028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AA-47BA-8ADF-216FE33E55F2}"/>
            </c:ext>
          </c:extLst>
        </c:ser>
        <c:ser>
          <c:idx val="2"/>
          <c:order val="2"/>
          <c:tx>
            <c:strRef>
              <c:f>'11. Students - UG attainment'!$D$9</c:f>
              <c:strCache>
                <c:ptCount val="1"/>
                <c:pt idx="0">
                  <c:v>Female Distinctions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'11. Students - UG attainment'!$A$10:$A$26</c15:sqref>
                  </c15:fullRef>
                </c:ext>
              </c:extLst>
              <c:f>('11. Students - UG attainment'!$A$10:$A$22,'11. Students - UG attainment'!$A$24:$A$26)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Source: SDMA. All domiciles. Pre-2021 data excludes MMathPhys which awards Distinction/Merit/Pass rather than a classification. Results from 2021 onwards divided into two categories: one for classified programmes and one for the four MPLS programmes which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'11. Students - UG attainment'!$D$10:$D$26</c15:sqref>
                  </c15:fullRef>
                </c:ext>
              </c:extLst>
              <c:f>('11. Students - UG attainment'!$D$10:$D$22,'11. Students - UG attainment'!$D$24:$D$26)</c:f>
              <c:numCache>
                <c:formatCode>0%</c:formatCode>
                <c:ptCount val="16"/>
                <c:pt idx="13">
                  <c:v>0.54545454545454541</c:v>
                </c:pt>
                <c:pt idx="14">
                  <c:v>0.42857142857142855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AA-47BA-8ADF-216FE33E55F2}"/>
            </c:ext>
          </c:extLst>
        </c:ser>
        <c:ser>
          <c:idx val="3"/>
          <c:order val="3"/>
          <c:tx>
            <c:strRef>
              <c:f>'11. Students - UG attainment'!$E$9</c:f>
              <c:strCache>
                <c:ptCount val="1"/>
                <c:pt idx="0">
                  <c:v>Male Distinctions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'11. Students - UG attainment'!$A$10:$A$26</c15:sqref>
                  </c15:fullRef>
                </c:ext>
              </c:extLst>
              <c:f>('11. Students - UG attainment'!$A$10:$A$22,'11. Students - UG attainment'!$A$24:$A$26)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Source: SDMA. All domiciles. Pre-2021 data excludes MMathPhys which awards Distinction/Merit/Pass rather than a classification. Results from 2021 onwards divided into two categories: one for classified programmes and one for the four MPLS programmes which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'11. Students - UG attainment'!$E$10:$E$26</c15:sqref>
                  </c15:fullRef>
                </c:ext>
              </c:extLst>
              <c:f>('11. Students - UG attainment'!$E$10:$E$22,'11. Students - UG attainment'!$E$24:$E$26)</c:f>
              <c:numCache>
                <c:formatCode>0%</c:formatCode>
                <c:ptCount val="16"/>
                <c:pt idx="13">
                  <c:v>0.70807453416149069</c:v>
                </c:pt>
                <c:pt idx="14">
                  <c:v>0.68235294117647061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AA-47BA-8ADF-216FE33E5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514575"/>
        <c:axId val="1167513743"/>
      </c:lineChart>
      <c:catAx>
        <c:axId val="1167514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7513743"/>
        <c:crosses val="autoZero"/>
        <c:auto val="1"/>
        <c:lblAlgn val="ctr"/>
        <c:lblOffset val="100"/>
        <c:noMultiLvlLbl val="0"/>
      </c:catAx>
      <c:valAx>
        <c:axId val="1167513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7514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'11. Students - UG attainment'!$C$45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'11. Students - UG attainment'!$A$46:$B$61</c:f>
              <c:multiLvlStrCache>
                <c:ptCount val="16"/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  <c:pt idx="8">
                    <c:v>2019</c:v>
                  </c:pt>
                  <c:pt idx="9">
                    <c:v>2020</c:v>
                  </c:pt>
                  <c:pt idx="10">
                    <c:v>2021</c:v>
                  </c:pt>
                  <c:pt idx="11">
                    <c:v>2022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2021</c:v>
                  </c:pt>
                  <c:pt idx="15">
                    <c:v>2022</c:v>
                  </c:pt>
                </c:lvl>
                <c:lvl>
                  <c:pt idx="0">
                    <c:v>HUMS</c:v>
                  </c:pt>
                  <c:pt idx="4">
                    <c:v>MPLS</c:v>
                  </c:pt>
                  <c:pt idx="8">
                    <c:v>MSD</c:v>
                  </c:pt>
                  <c:pt idx="12">
                    <c:v>SSD</c:v>
                  </c:pt>
                </c:lvl>
              </c:multiLvlStrCache>
            </c:multiLvlStrRef>
          </c:cat>
          <c:val>
            <c:numRef>
              <c:f>'11. Students - UG attainment'!$C$46:$C$61</c:f>
              <c:numCache>
                <c:formatCode>0%</c:formatCode>
                <c:ptCount val="16"/>
                <c:pt idx="0">
                  <c:v>0.33579881656804733</c:v>
                </c:pt>
                <c:pt idx="1">
                  <c:v>0.4375</c:v>
                </c:pt>
                <c:pt idx="2">
                  <c:v>0.409288824383164</c:v>
                </c:pt>
                <c:pt idx="3">
                  <c:v>0.36415362731152207</c:v>
                </c:pt>
                <c:pt idx="4">
                  <c:v>0.31800766283524906</c:v>
                </c:pt>
                <c:pt idx="5">
                  <c:v>0.46391752577319589</c:v>
                </c:pt>
                <c:pt idx="6">
                  <c:v>0.39408866995073893</c:v>
                </c:pt>
                <c:pt idx="7">
                  <c:v>0.36090225563909772</c:v>
                </c:pt>
                <c:pt idx="8">
                  <c:v>0.30143540669856461</c:v>
                </c:pt>
                <c:pt idx="9">
                  <c:v>0.49099099099099097</c:v>
                </c:pt>
                <c:pt idx="10">
                  <c:v>0.46502057613168724</c:v>
                </c:pt>
                <c:pt idx="11">
                  <c:v>0.36888888888888888</c:v>
                </c:pt>
                <c:pt idx="12">
                  <c:v>0.25328947368421051</c:v>
                </c:pt>
                <c:pt idx="13">
                  <c:v>0.37254901960784315</c:v>
                </c:pt>
                <c:pt idx="14">
                  <c:v>0.28742514970059879</c:v>
                </c:pt>
                <c:pt idx="15">
                  <c:v>0.23510971786833856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7-4F56-BCAD-0E6A7176A80F}"/>
            </c:ext>
          </c:extLst>
        </c:ser>
        <c:ser>
          <c:idx val="1"/>
          <c:order val="1"/>
          <c:tx>
            <c:strRef>
              <c:f>'11. Students - UG attainment'!$D$45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'11. Students - UG attainment'!$A$46:$B$61</c:f>
              <c:multiLvlStrCache>
                <c:ptCount val="16"/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2019</c:v>
                  </c:pt>
                  <c:pt idx="5">
                    <c:v>2020</c:v>
                  </c:pt>
                  <c:pt idx="6">
                    <c:v>2021</c:v>
                  </c:pt>
                  <c:pt idx="7">
                    <c:v>2022</c:v>
                  </c:pt>
                  <c:pt idx="8">
                    <c:v>2019</c:v>
                  </c:pt>
                  <c:pt idx="9">
                    <c:v>2020</c:v>
                  </c:pt>
                  <c:pt idx="10">
                    <c:v>2021</c:v>
                  </c:pt>
                  <c:pt idx="11">
                    <c:v>2022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2021</c:v>
                  </c:pt>
                  <c:pt idx="15">
                    <c:v>2022</c:v>
                  </c:pt>
                </c:lvl>
                <c:lvl>
                  <c:pt idx="0">
                    <c:v>HUMS</c:v>
                  </c:pt>
                  <c:pt idx="4">
                    <c:v>MPLS</c:v>
                  </c:pt>
                  <c:pt idx="8">
                    <c:v>MSD</c:v>
                  </c:pt>
                  <c:pt idx="12">
                    <c:v>SSD</c:v>
                  </c:pt>
                </c:lvl>
              </c:multiLvlStrCache>
            </c:multiLvlStrRef>
          </c:cat>
          <c:val>
            <c:numRef>
              <c:f>'11. Students - UG attainment'!$D$46:$D$61</c:f>
              <c:numCache>
                <c:formatCode>0%</c:formatCode>
                <c:ptCount val="16"/>
                <c:pt idx="0">
                  <c:v>0.45610278372591007</c:v>
                </c:pt>
                <c:pt idx="1">
                  <c:v>0.55164835164835169</c:v>
                </c:pt>
                <c:pt idx="2">
                  <c:v>0.48760330578512395</c:v>
                </c:pt>
                <c:pt idx="3">
                  <c:v>0.43781094527363185</c:v>
                </c:pt>
                <c:pt idx="4">
                  <c:v>0.47067901234567899</c:v>
                </c:pt>
                <c:pt idx="5">
                  <c:v>0.53354134165366618</c:v>
                </c:pt>
                <c:pt idx="6">
                  <c:v>0.4358974358974359</c:v>
                </c:pt>
                <c:pt idx="7">
                  <c:v>0.42138364779874216</c:v>
                </c:pt>
                <c:pt idx="8">
                  <c:v>0.40441176470588236</c:v>
                </c:pt>
                <c:pt idx="9">
                  <c:v>0.44680851063829785</c:v>
                </c:pt>
                <c:pt idx="10">
                  <c:v>0.37588652482269502</c:v>
                </c:pt>
                <c:pt idx="11">
                  <c:v>0.41304347826086957</c:v>
                </c:pt>
                <c:pt idx="12">
                  <c:v>0.28378378378378377</c:v>
                </c:pt>
                <c:pt idx="13">
                  <c:v>0.44759206798866857</c:v>
                </c:pt>
                <c:pt idx="14">
                  <c:v>0.31976744186046513</c:v>
                </c:pt>
                <c:pt idx="15">
                  <c:v>0.33440514469453375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A7-4F56-BCAD-0E6A7176A8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881238560"/>
        <c:axId val="88123939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'11. Students - UG attainment'!$E$45</c15:sqref>
                        </c15:formulaRef>
                      </c:ext>
                    </c:extLst>
                    <c:strCache>
                      <c:ptCount val="1"/>
                      <c:pt idx="0">
                        <c:v>% Gap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ormulaRef>
                          <c15:sqref>'11. Students - UG attainment'!$A$46:$B$61</c15:sqref>
                        </c15:formulaRef>
                      </c:ext>
                    </c:extLst>
                    <c:multiLvlStrCache>
                      <c:ptCount val="16"/>
                      <c:lvl>
                        <c:pt idx="0">
                          <c:v>2019</c:v>
                        </c:pt>
                        <c:pt idx="1">
                          <c:v>2020</c:v>
                        </c:pt>
                        <c:pt idx="2">
                          <c:v>2021</c:v>
                        </c:pt>
                        <c:pt idx="3">
                          <c:v>2022</c:v>
                        </c:pt>
                        <c:pt idx="4">
                          <c:v>2019</c:v>
                        </c:pt>
                        <c:pt idx="5">
                          <c:v>2020</c:v>
                        </c:pt>
                        <c:pt idx="6">
                          <c:v>2021</c:v>
                        </c:pt>
                        <c:pt idx="7">
                          <c:v>2022</c:v>
                        </c:pt>
                        <c:pt idx="8">
                          <c:v>2019</c:v>
                        </c:pt>
                        <c:pt idx="9">
                          <c:v>2020</c:v>
                        </c:pt>
                        <c:pt idx="10">
                          <c:v>2021</c:v>
                        </c:pt>
                        <c:pt idx="11">
                          <c:v>2022</c:v>
                        </c:pt>
                        <c:pt idx="12">
                          <c:v>2019</c:v>
                        </c:pt>
                        <c:pt idx="13">
                          <c:v>2020</c:v>
                        </c:pt>
                        <c:pt idx="14">
                          <c:v>2021</c:v>
                        </c:pt>
                        <c:pt idx="15">
                          <c:v>2022</c:v>
                        </c:pt>
                      </c:lvl>
                      <c:lvl>
                        <c:pt idx="0">
                          <c:v>HUMS</c:v>
                        </c:pt>
                        <c:pt idx="4">
                          <c:v>MPLS</c:v>
                        </c:pt>
                        <c:pt idx="8">
                          <c:v>MSD</c:v>
                        </c:pt>
                        <c:pt idx="12">
                          <c:v>SSD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'11. Students - UG attainment'!$E$46:$E$61</c15:sqref>
                        </c15:formulaRef>
                      </c:ext>
                    </c:extLst>
                    <c:numCache>
                      <c:formatCode>0%</c:formatCode>
                      <c:ptCount val="16"/>
                      <c:pt idx="0">
                        <c:v>0.12030396715786273</c:v>
                      </c:pt>
                      <c:pt idx="1">
                        <c:v>0.11414835164835169</c:v>
                      </c:pt>
                      <c:pt idx="2">
                        <c:v>7.8314481401959957E-2</c:v>
                      </c:pt>
                      <c:pt idx="3">
                        <c:v>7.3657317962109781E-2</c:v>
                      </c:pt>
                      <c:pt idx="4">
                        <c:v>0.15267134951042993</c:v>
                      </c:pt>
                      <c:pt idx="5">
                        <c:v>6.9623815880470286E-2</c:v>
                      </c:pt>
                      <c:pt idx="6">
                        <c:v>4.1808765946696969E-2</c:v>
                      </c:pt>
                      <c:pt idx="7">
                        <c:v>6.0481392159644431E-2</c:v>
                      </c:pt>
                      <c:pt idx="8">
                        <c:v>0.10297635800731775</c:v>
                      </c:pt>
                      <c:pt idx="9">
                        <c:v>-4.4182480352693121E-2</c:v>
                      </c:pt>
                      <c:pt idx="10">
                        <c:v>-8.9134051308992213E-2</c:v>
                      </c:pt>
                      <c:pt idx="11">
                        <c:v>4.415458937198069E-2</c:v>
                      </c:pt>
                      <c:pt idx="12">
                        <c:v>3.0494310099573263E-2</c:v>
                      </c:pt>
                      <c:pt idx="13">
                        <c:v>7.5043048380825428E-2</c:v>
                      </c:pt>
                      <c:pt idx="14">
                        <c:v>3.2342292159866337E-2</c:v>
                      </c:pt>
                      <c:pt idx="15">
                        <c:v>9.9295426826195188E-2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A9E4-4E98-BC22-DBE7437B68D8}"/>
                  </c:ext>
                </c:extLst>
              </c15:ser>
            </c15:filteredBarSeries>
          </c:ext>
        </c:extLst>
      </c:barChart>
      <c:catAx>
        <c:axId val="881238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1239392"/>
        <c:crosses val="autoZero"/>
        <c:auto val="1"/>
        <c:lblAlgn val="ctr"/>
        <c:lblOffset val="100"/>
        <c:noMultiLvlLbl val="0"/>
      </c:catAx>
      <c:valAx>
        <c:axId val="88123939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88123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142875</xdr:rowOff>
    </xdr:from>
    <xdr:to>
      <xdr:col>2</xdr:col>
      <xdr:colOff>419100</xdr:colOff>
      <xdr:row>5</xdr:row>
      <xdr:rowOff>76200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819150"/>
          <a:ext cx="4810125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GB" sz="1100"/>
            <a:t>Report prepared by the Equality and Diversity Unit, March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140276</xdr:colOff>
      <xdr:row>8</xdr:row>
      <xdr:rowOff>62345</xdr:rowOff>
    </xdr:from>
    <xdr:to>
      <xdr:col>9</xdr:col>
      <xdr:colOff>244186</xdr:colOff>
      <xdr:row>22</xdr:row>
      <xdr:rowOff>187035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8B21A2-B3E3-89DF-AA6F-896D78845E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1080652</xdr:colOff>
      <xdr:row>44</xdr:row>
      <xdr:rowOff>135082</xdr:rowOff>
    </xdr:from>
    <xdr:to>
      <xdr:col>13</xdr:col>
      <xdr:colOff>394853</xdr:colOff>
      <xdr:row>55</xdr:row>
      <xdr:rowOff>103909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A5ADB21-0905-33F5-5F82-5E0482AC3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7:D42" totalsRowShown="0">
  <tableColumns count="4">
    <tableColumn id="1" xr3:uid="{00000000-0010-0000-0000-000001000000}" name="Division"/>
    <tableColumn id="2" xr3:uid="{00000000-0010-0000-0000-000002000000}" name="2020" dataDxfId="619"/>
    <tableColumn id="3" xr3:uid="{00000000-0010-0000-0000-000003000000}" name="2021" dataDxfId="618"/>
    <tableColumn id="4" xr3:uid="{95E6AFC0-5DBA-487F-9D69-D2C50843A7AE}" name="2022" dataDxfId="617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.4" altTextSummary="Female academic divisional leadership (Head of Division, Deputy Head of Division, Associate Head of Division), 2020 to 2022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9160BB3B-9C94-4122-BED6-55229F569D78}" name="Table8138" displayName="Table8138" ref="A93:E100" totalsRowShown="0">
  <tableColumns count="5">
    <tableColumn id="1" xr3:uid="{5E87EC0B-3A0F-4909-883D-1595F875FF46}" name="Characteristic"/>
    <tableColumn id="2" xr3:uid="{212757D3-4660-4764-AFF4-6ECB003747B9}" name="Committees of Council" dataDxfId="567"/>
    <tableColumn id="4" xr3:uid="{C88E4A3A-5C66-42B6-8CDA-BD73B76D5034}" name="Prefer not to say" dataDxfId="566"/>
    <tableColumn id="3" xr3:uid="{BF397509-293F-4BEA-B6E1-C8E88CE0DA3F}" name="Divisional Boards/CE SMG" dataDxfId="565"/>
    <tableColumn id="5" xr3:uid="{E8BCA406-2804-4BFE-8388-83A3B826E20E}" name="Prefer not to say2" dataDxfId="564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.10" altTextSummary="University governance bodies by protected characteristics (where disclosed), 2022"/>
    </ext>
  </extLst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583D69AB-A81D-4EFF-9BEA-4FB534AB0316}" name="Table11859" displayName="Table11859" ref="A79:F86" totalsRowShown="0" headerRowDxfId="173">
  <tableColumns count="6">
    <tableColumn id="1" xr3:uid="{0F28CEC6-C16B-4385-B9B2-17ECCC6CE735}" name="Ethnic group"/>
    <tableColumn id="3" xr3:uid="{5DD07555-0FC2-4F06-A687-F563DFFC7453}" name="2018" dataDxfId="172"/>
    <tableColumn id="4" xr3:uid="{C03EDA5F-6C51-4EDA-8201-BEEB5334E432}" name="2019" dataDxfId="171"/>
    <tableColumn id="5" xr3:uid="{7CF2B476-6102-4679-9C3A-FE81CA47AE62}" name="2020" dataDxfId="170"/>
    <tableColumn id="6" xr3:uid="{3B718FAF-E0FC-4D5B-A5CA-80E1FC0BC426}" name="2021" dataDxfId="169"/>
    <tableColumn id="7" xr3:uid="{AE1AB6EB-CC00-4188-866B-625E5F1FDD60}" name="2022" dataDxfId="168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0.9" altTextSummary="Students by ethnic group, 2018-22"/>
    </ext>
  </extLst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7D315239-2381-4769-8A31-F2E6A0EA9E60}" name="Table60" displayName="Table60" ref="A149:G161" totalsRowShown="0" headerRowDxfId="167" dataDxfId="166">
  <tableColumns count="7">
    <tableColumn id="1" xr3:uid="{BA91130D-105D-4A2C-8B77-94DA1B7DEF56}" name="Level of study" dataDxfId="165"/>
    <tableColumn id="2" xr3:uid="{F528A20C-2C12-4BE6-8C85-7BDBB755446D}" name="Target ethnic group" dataDxfId="164"/>
    <tableColumn id="3" xr3:uid="{D80A4E8C-D0A9-4FBA-AA9F-76E39E826F8C}" name="2018" dataDxfId="163"/>
    <tableColumn id="4" xr3:uid="{E66865E9-473D-4F3C-B71C-123B65C32DD8}" name="2019" dataDxfId="162"/>
    <tableColumn id="5" xr3:uid="{DFB83511-3872-447E-86DB-B8285D2AC36A}" name="2020" dataDxfId="161"/>
    <tableColumn id="6" xr3:uid="{B3A21FC9-FCE6-4122-9B17-E8A3F28B4C7D}" name="2021" dataDxfId="160"/>
    <tableColumn id="7" xr3:uid="{B601E6DC-2241-4038-9FE2-DD2BFC26E390}" name="2022" dataDxfId="159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0.14" altTextSummary="UK-domiciled students in positive action target ethnic groups by level of study, 2018-22"/>
    </ext>
  </extLst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49389FB7-1D83-46A7-BCAF-5F060933CBBD}" name="Table61" displayName="Table61" ref="A138:F145" totalsRowShown="0" headerRowDxfId="158" dataDxfId="157" tableBorderDxfId="156">
  <tableColumns count="6">
    <tableColumn id="1" xr3:uid="{E5A8FA6A-19AD-49FA-B68B-F7A70C1E89A9}" name="Ethnic group" dataDxfId="155"/>
    <tableColumn id="2" xr3:uid="{A3A6235C-852E-4546-A630-59917C09CF73}" name="2018" dataDxfId="154"/>
    <tableColumn id="3" xr3:uid="{B4BA0E90-D79A-4AF0-835B-E11A7D8E845C}" name="2019" dataDxfId="153"/>
    <tableColumn id="4" xr3:uid="{27D0815A-B4B7-4FD6-9D6C-7259EB65D054}" name="2020" dataDxfId="152"/>
    <tableColumn id="5" xr3:uid="{F3142FC1-241A-4DE8-9B61-DBFC214793AC}" name="2021" dataDxfId="151"/>
    <tableColumn id="6" xr3:uid="{84088849-DD27-4F4A-8328-0E97B2A05488}" name="2022" dataDxfId="15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0.13" altTextSummary="UK-domiciled students by positive action target group status, 2018-22"/>
    </ext>
  </extLst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C532A54B-E8C4-4D69-B4FF-925A11EC2683}" name="Table12963" displayName="Table12963" ref="A268:F270" totalsRowShown="0" headerRowDxfId="149">
  <tableColumns count="6">
    <tableColumn id="1" xr3:uid="{32924979-79AE-4477-A6AF-387271742EAE}" name="Religion or belief status" dataDxfId="148"/>
    <tableColumn id="3" xr3:uid="{1EE9D1C9-4FC1-4E05-A453-79A14E53A7B6}" name="2018" dataDxfId="147"/>
    <tableColumn id="4" xr3:uid="{36289782-26CA-46FA-B0AB-8975A18BDF76}" name="2019" dataDxfId="146"/>
    <tableColumn id="5" xr3:uid="{DBDD99AF-2A42-4ECC-9DB4-00DF18BA3A41}" name="2020" dataDxfId="145"/>
    <tableColumn id="6" xr3:uid="{F6E850B9-C48A-4E19-982D-EAB7D0924893}" name="2021" dataDxfId="144"/>
    <tableColumn id="7" xr3:uid="{6097E91A-2A7B-4978-B15C-20AB37AF15E6}" name="2022" dataDxfId="14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0.25" altTextSummary="Disability declaration by religion or belief status, 2018-22"/>
    </ext>
  </extLst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A5ABCDF1-E934-45F0-B2FC-7426CC450C12}" name="Table63" displayName="Table63" ref="A51:G57" totalsRowShown="0" headerRowDxfId="142">
  <tableColumns count="7">
    <tableColumn id="1" xr3:uid="{0529A056-5926-4CCF-9521-5FFF454709C5}" name="Level of study"/>
    <tableColumn id="2" xr3:uid="{8827266E-2BB8-44F7-BA35-C4489963C55F}" name="Domicile"/>
    <tableColumn id="4" xr3:uid="{E5FB3579-42B5-4EBF-8BC4-FB31AA9F6D8E}" name="2018" dataDxfId="141"/>
    <tableColumn id="5" xr3:uid="{404D8818-750D-46AB-8094-02D6FE3A3C6F}" name="2019" dataDxfId="140"/>
    <tableColumn id="6" xr3:uid="{F5511333-277C-4024-BB0A-2257F3C772A5}" name="2020" dataDxfId="139"/>
    <tableColumn id="7" xr3:uid="{5AF11E18-C8D1-45DB-AF0D-CC4CB5E60690}" name="2021" dataDxfId="138"/>
    <tableColumn id="8" xr3:uid="{8C76BCD4-833B-4AD4-B31F-E6C465D0B3E8}" name="2022" dataDxfId="137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0.6" altTextSummary="Black and Minority Ethnic students by domicile and level of study, 2018-22"/>
    </ext>
  </extLst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FDEADD3F-9DB6-482C-B166-7308190FD738}" name="Table64" displayName="Table64" ref="A274:F276" totalsRowShown="0" headerRowDxfId="136">
  <tableColumns count="6">
    <tableColumn id="1" xr3:uid="{CE6FCEF6-69A6-40FC-BAAE-3D7D73EFD58D}" name="Religion or belief status" dataDxfId="135"/>
    <tableColumn id="3" xr3:uid="{3DF34A24-FC00-4F03-8281-C0927E7B3789}" name="2018" dataDxfId="134"/>
    <tableColumn id="4" xr3:uid="{928E16F5-BA56-441B-AC17-5E37E112D827}" name="2019" dataDxfId="133"/>
    <tableColumn id="5" xr3:uid="{A8E777E2-6F2C-400D-8EEC-28E92E7B7B52}" name="2020" dataDxfId="132"/>
    <tableColumn id="6" xr3:uid="{6981BA63-C3D4-4D0E-B497-76EB3D921EC3}" name="2021" dataDxfId="131"/>
    <tableColumn id="7" xr3:uid="{1A22AA70-9EE6-4B4B-B762-9F09C0DC537E}" name="2022" dataDxfId="13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0.26" altTextSummary="Sexual orientation by religion or belief status, 2018-22"/>
    </ext>
  </extLst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00000000-000C-0000-FFFF-FFFF66000000}" name="Table132" displayName="Table132" ref="A9:E26" totalsRowShown="0" headerRowDxfId="129">
  <tableColumns count="5">
    <tableColumn id="1" xr3:uid="{00000000-0010-0000-6600-000001000000}" name="Year" dataDxfId="128"/>
    <tableColumn id="2" xr3:uid="{00000000-0010-0000-6600-000002000000}" name="Female Firsts" dataDxfId="127"/>
    <tableColumn id="3" xr3:uid="{00000000-0010-0000-6600-000003000000}" name="Male Firsts" dataDxfId="126"/>
    <tableColumn id="5" xr3:uid="{07F65895-52A0-4229-A7C7-0646A9A007F2}" name="Female Distinctions" dataDxfId="125"/>
    <tableColumn id="4" xr3:uid="{F9051567-DC3C-4598-8824-D36631A16E79}" name="Male Distinctions" dataDxfId="124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1.1" altTextSummary="Top class degree attainment by binary sex, 2008-22_x000d__x000a_"/>
    </ext>
  </extLst>
</table>
</file>

<file path=xl/tables/table1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00000000-000C-0000-FFFF-FFFF67000000}" name="Table133" displayName="Table133" ref="A29:G35" totalsRowShown="0" headerRowDxfId="123">
  <tableColumns count="7">
    <tableColumn id="1" xr3:uid="{00000000-0010-0000-6700-000001000000}" name="Year" dataDxfId="122"/>
    <tableColumn id="2" xr3:uid="{00000000-0010-0000-6700-000002000000}" name="All Female" dataDxfId="121"/>
    <tableColumn id="3" xr3:uid="{00000000-0010-0000-6700-000003000000}" name="All Male" dataDxfId="120"/>
    <tableColumn id="4" xr3:uid="{00000000-0010-0000-6700-000004000000}" name="UK Female" dataDxfId="119"/>
    <tableColumn id="5" xr3:uid="{00000000-0010-0000-6700-000005000000}" name="UK Male" dataDxfId="118"/>
    <tableColumn id="6" xr3:uid="{00000000-0010-0000-6700-000006000000}" name="Non-UK Female" dataDxfId="117"/>
    <tableColumn id="7" xr3:uid="{00000000-0010-0000-6700-000007000000}" name="Non-UK Male" dataDxfId="116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1.2" altTextSummary="First class degree attainment by binary sex and domicile, 2017-22"/>
    </ext>
  </extLst>
</table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00000000-000C-0000-FFFF-FFFF68000000}" name="Table134" displayName="Table134" ref="A45:E61" totalsRowShown="0" headerRowDxfId="115">
  <tableColumns count="5">
    <tableColumn id="1" xr3:uid="{00000000-0010-0000-6800-000001000000}" name="Division"/>
    <tableColumn id="2" xr3:uid="{00000000-0010-0000-6800-000002000000}" name="Year"/>
    <tableColumn id="3" xr3:uid="{00000000-0010-0000-6800-000003000000}" name="Female" dataDxfId="114"/>
    <tableColumn id="4" xr3:uid="{00000000-0010-0000-6800-000004000000}" name="Male" dataDxfId="113"/>
    <tableColumn id="5" xr3:uid="{00000000-0010-0000-6800-000005000000}" name="% Gap" dataDxfId="11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1.4" altTextSummary="First class degree attainment by binary sex and division, 2019-22"/>
    </ext>
  </extLst>
</table>
</file>

<file path=xl/tables/table1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00000000-000C-0000-FFFF-FFFF69000000}" name="Table135" displayName="Table135" ref="A65:F74" totalsRowShown="0">
  <tableColumns count="6">
    <tableColumn id="1" xr3:uid="{00000000-0010-0000-6900-000001000000}" name="Year"/>
    <tableColumn id="2" xr3:uid="{00000000-0010-0000-6900-000002000000}" name="Sex and domicile" dataDxfId="111"/>
    <tableColumn id="3" xr3:uid="{00000000-0010-0000-6900-000003000000}" name="HUMS" dataDxfId="110"/>
    <tableColumn id="6" xr3:uid="{A10720BC-5019-4579-9E7D-5384E4CA9A23}" name="MPLS" dataDxfId="109"/>
    <tableColumn id="5" xr3:uid="{D9EDB01E-E90D-470A-94BD-7D0855A7DF4C}" name="MSD" dataDxfId="108"/>
    <tableColumn id="4" xr3:uid="{A296064B-3028-4CB0-AC2B-B9334458732B}" name="SSD" dataDxfId="107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1.5" altTextSummary="First class degree attainment by binary sex, division and domicile, 2021-22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9000000}" name="Table6" displayName="Table6" ref="A10:G15" totalsRowShown="0" headerRowDxfId="563">
  <tableColumns count="7">
    <tableColumn id="1" xr3:uid="{00000000-0010-0000-0900-000001000000}" name="Grade group"/>
    <tableColumn id="3" xr3:uid="{00000000-0010-0000-0900-000003000000}" name="2017" dataDxfId="562"/>
    <tableColumn id="4" xr3:uid="{00000000-0010-0000-0900-000004000000}" name="2018" dataDxfId="561"/>
    <tableColumn id="5" xr3:uid="{00000000-0010-0000-0900-000005000000}" name="2019" dataDxfId="560"/>
    <tableColumn id="6" xr3:uid="{00000000-0010-0000-0900-000006000000}" name="2020" dataDxfId="559"/>
    <tableColumn id="2" xr3:uid="{00000000-0010-0000-0900-000002000000}" name="2021" dataDxfId="558"/>
    <tableColumn id="7" xr3:uid="{BB5DAC60-1C58-4576-8CAC-893D241C1337}" name="2022" dataDxfId="557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2.1" altTextSummary="Female staff in post by grade group, 2017-22 (FTE)"/>
    </ext>
  </extLst>
</table>
</file>

<file path=xl/tables/table1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00000000-000C-0000-FFFF-FFFF6A000000}" name="Table136" displayName="Table136" ref="A78:D86" totalsRowShown="0">
  <tableColumns count="4">
    <tableColumn id="1" xr3:uid="{00000000-0010-0000-6A00-000001000000}" name="Year" dataDxfId="106"/>
    <tableColumn id="2" xr3:uid="{00000000-0010-0000-6A00-000002000000}" name="Disability status"/>
    <tableColumn id="3" xr3:uid="{00000000-0010-0000-6A00-000003000000}" name="Female" dataDxfId="105"/>
    <tableColumn id="4" xr3:uid="{00000000-0010-0000-6A00-000004000000}" name="Male" dataDxfId="104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1.6" altTextSummary="First class degree attainment by binary sex and disability status, 2019-22"/>
    </ext>
  </extLst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00000000-000C-0000-FFFF-FFFF6B000000}" name="Table137" displayName="Table137" ref="A106:E112" totalsRowShown="0" headerRowDxfId="103">
  <tableColumns count="5">
    <tableColumn id="1" xr3:uid="{00000000-0010-0000-6B00-000001000000}" name="Year"/>
    <tableColumn id="2" xr3:uid="{00000000-0010-0000-6B00-000002000000}" name="BME Female" dataDxfId="102"/>
    <tableColumn id="3" xr3:uid="{00000000-0010-0000-6B00-000003000000}" name="BME Male" dataDxfId="101"/>
    <tableColumn id="4" xr3:uid="{00000000-0010-0000-6B00-000004000000}" name="White Female" dataDxfId="100"/>
    <tableColumn id="5" xr3:uid="{00000000-0010-0000-6B00-000005000000}" name="White Male" dataDxfId="99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1.9" altTextSummary="First class degree attainment by BME/White ethnicity and binary sex, 2017-22"/>
    </ext>
  </extLst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00000000-000C-0000-FFFF-FFFF6D000000}" name="Table139" displayName="Table139" ref="A116:I118" totalsRowShown="0" headerRowDxfId="98">
  <tableColumns count="9">
    <tableColumn id="1" xr3:uid="{00000000-0010-0000-6D00-000001000000}" name="Domicile"/>
    <tableColumn id="2" xr3:uid="{00000000-0010-0000-6D00-000002000000}" name="Asian (excl Chinese)" dataDxfId="97"/>
    <tableColumn id="3" xr3:uid="{00000000-0010-0000-6D00-000003000000}" name="Chinese" dataDxfId="96"/>
    <tableColumn id="4" xr3:uid="{00000000-0010-0000-6D00-000004000000}" name="Black" dataDxfId="95"/>
    <tableColumn id="5" xr3:uid="{00000000-0010-0000-6D00-000005000000}" name="Mixed" dataDxfId="94"/>
    <tableColumn id="6" xr3:uid="{00000000-0010-0000-6D00-000006000000}" name="Other" dataDxfId="93"/>
    <tableColumn id="7" xr3:uid="{00000000-0010-0000-6D00-000007000000}" name="White" dataDxfId="92"/>
    <tableColumn id="8" xr3:uid="{00000000-0010-0000-6D00-000008000000}" name="All BME" dataDxfId="91"/>
    <tableColumn id="9" xr3:uid="{00000000-0010-0000-6D00-000009000000}" name="All Students" dataDxfId="9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1.10" altTextSummary="First class degree attainment by ethnic group and domicile, 2020 to 2022"/>
    </ext>
  </extLst>
</table>
</file>

<file path=xl/tables/table1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00000000-000C-0000-FFFF-FFFF6E000000}" name="Table140" displayName="Table140" ref="A122:I124" totalsRowShown="0" headerRowDxfId="89">
  <tableColumns count="9">
    <tableColumn id="1" xr3:uid="{00000000-0010-0000-6E00-000001000000}" name="Population share"/>
    <tableColumn id="2" xr3:uid="{00000000-0010-0000-6E00-000002000000}" name="Asian (excl Chinese)" dataDxfId="88"/>
    <tableColumn id="3" xr3:uid="{00000000-0010-0000-6E00-000003000000}" name="Chinese" dataDxfId="87"/>
    <tableColumn id="4" xr3:uid="{00000000-0010-0000-6E00-000004000000}" name="Black" dataDxfId="86"/>
    <tableColumn id="5" xr3:uid="{00000000-0010-0000-6E00-000005000000}" name="Mixed" dataDxfId="85"/>
    <tableColumn id="6" xr3:uid="{00000000-0010-0000-6E00-000006000000}" name="Other" dataDxfId="84"/>
    <tableColumn id="7" xr3:uid="{00000000-0010-0000-6E00-000007000000}" name="White" dataDxfId="83"/>
    <tableColumn id="8" xr3:uid="{00000000-0010-0000-6E00-000008000000}" name="Unknown" dataDxfId="82"/>
    <tableColumn id="9" xr3:uid="{00000000-0010-0000-6E00-000009000000}" name="Total BME" dataDxfId="81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1.11" altTextSummary="UK-domiciled first class degree attainment by ethnic group and share of population, 2020 to 2022"/>
    </ext>
  </extLst>
</table>
</file>

<file path=xl/tables/table1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00000000-000C-0000-FFFF-FFFF6F000000}" name="Table141" displayName="Table141" ref="A128:I130" totalsRowShown="0" headerRowDxfId="80">
  <tableColumns count="9">
    <tableColumn id="1" xr3:uid="{00000000-0010-0000-6F00-000001000000}" name="Population share"/>
    <tableColumn id="2" xr3:uid="{00000000-0010-0000-6F00-000002000000}" name="Asian (excl Chinese)" dataDxfId="79"/>
    <tableColumn id="3" xr3:uid="{00000000-0010-0000-6F00-000003000000}" name="Chinese" dataDxfId="78"/>
    <tableColumn id="4" xr3:uid="{00000000-0010-0000-6F00-000004000000}" name="Black" dataDxfId="77"/>
    <tableColumn id="5" xr3:uid="{00000000-0010-0000-6F00-000005000000}" name="Mixed" dataDxfId="76"/>
    <tableColumn id="6" xr3:uid="{00000000-0010-0000-6F00-000006000000}" name="Other" dataDxfId="75"/>
    <tableColumn id="7" xr3:uid="{00000000-0010-0000-6F00-000007000000}" name="White" dataDxfId="74"/>
    <tableColumn id="8" xr3:uid="{00000000-0010-0000-6F00-000008000000}" name="Unknown" dataDxfId="73"/>
    <tableColumn id="9" xr3:uid="{00000000-0010-0000-6F00-000009000000}" name="Total BME" dataDxfId="7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1.12" altTextSummary="Non-UK-domiciled first class degree attainment by ethnic group and share of population, 2020 to 2022"/>
    </ext>
  </extLst>
</table>
</file>

<file path=xl/tables/table1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00000000-000C-0000-FFFF-FFFF71000000}" name="Table143" displayName="Table143" ref="A134:E140" totalsRowShown="0" headerRowDxfId="71">
  <tableColumns count="5">
    <tableColumn id="1" xr3:uid="{00000000-0010-0000-7100-000001000000}" name="Year"/>
    <tableColumn id="2" xr3:uid="{00000000-0010-0000-7100-000002000000}" name="All disabled" dataDxfId="70"/>
    <tableColumn id="5" xr3:uid="{BD767971-B05E-4714-A335-65B332AA8ABE}" name="SpLD" dataDxfId="69"/>
    <tableColumn id="4" xr3:uid="{E4DB51A4-BA65-477C-BAF9-2E0FD7A706B9}" name="Other disability" dataDxfId="68"/>
    <tableColumn id="3" xr3:uid="{00000000-0010-0000-7100-000003000000}" name="No disability" dataDxfId="67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1.13" altTextSummary="First class degree attainment by disability status, 2017-22"/>
    </ext>
  </extLst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6" xr:uid="{00000000-000C-0000-FFFF-FFFF74000000}" name="Table146" displayName="Table146" ref="A156:E160" totalsRowShown="0" headerRowDxfId="66">
  <tableColumns count="5">
    <tableColumn id="1" xr3:uid="{00000000-0010-0000-7400-000001000000}" name="Year"/>
    <tableColumn id="2" xr3:uid="{00000000-0010-0000-7400-000002000000}" name="BME Disabled" dataDxfId="65"/>
    <tableColumn id="3" xr3:uid="{00000000-0010-0000-7400-000003000000}" name="White Disabled" dataDxfId="64"/>
    <tableColumn id="4" xr3:uid="{00000000-0010-0000-7400-000004000000}" name="BME No disability" dataDxfId="63"/>
    <tableColumn id="5" xr3:uid="{00000000-0010-0000-7400-000005000000}" name="White No disability" dataDxfId="6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1.15" altTextSummary="First class degree attainment by disability status and BME/White ethnicity, 2019-22"/>
    </ext>
  </extLst>
</table>
</file>

<file path=xl/tables/table1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75000000}" name="Table13827" displayName="Table13827" ref="A90:G96" totalsRowShown="0" headerRowDxfId="61">
  <tableColumns count="7">
    <tableColumn id="1" xr3:uid="{00000000-0010-0000-7500-000001000000}" name="Year"/>
    <tableColumn id="2" xr3:uid="{00000000-0010-0000-7500-000002000000}" name="All BME" dataDxfId="60"/>
    <tableColumn id="3" xr3:uid="{00000000-0010-0000-7500-000003000000}" name="All White" dataDxfId="59"/>
    <tableColumn id="4" xr3:uid="{00000000-0010-0000-7500-000004000000}" name="UK BME" dataDxfId="58"/>
    <tableColumn id="5" xr3:uid="{00000000-0010-0000-7500-000005000000}" name="UK White" dataDxfId="57"/>
    <tableColumn id="6" xr3:uid="{00000000-0010-0000-7500-000006000000}" name="Non-UK BME" dataDxfId="56"/>
    <tableColumn id="7" xr3:uid="{00000000-0010-0000-7500-000007000000}" name="Non-UK White" dataDxfId="55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1.7" altTextSummary="First class degree attainment by BME/White ethnicity and domicile, 2017-22"/>
    </ext>
  </extLst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2777F5EA-F6E3-4770-BB4E-6D4A5C4D0766}" name="Table65" displayName="Table65" ref="A39:G41" totalsRowShown="0" headerRowDxfId="54">
  <tableColumns count="7">
    <tableColumn id="1" xr3:uid="{EFF2E0D5-2D48-4AB7-87D8-F4A03A29FD59}" name="Year"/>
    <tableColumn id="2" xr3:uid="{7CAC4247-9A07-430F-A5CB-B8B0F2C18833}" name="All Female" dataDxfId="53"/>
    <tableColumn id="3" xr3:uid="{1DBB4B4F-86EB-4318-92F0-2F4C665C5EBC}" name="All Male" dataDxfId="52"/>
    <tableColumn id="4" xr3:uid="{61401E96-5BCD-4B78-BBB7-EFE2ADBA6053}" name="UK Female" dataDxfId="51"/>
    <tableColumn id="5" xr3:uid="{C85819D1-5E34-4DA7-BFD8-D77FEF42C39B}" name="UK Male" dataDxfId="50"/>
    <tableColumn id="6" xr3:uid="{B34C81F6-4CF4-4EC1-94D0-DB9B1B04C1F5}" name="Non-UK Female" dataDxfId="49"/>
    <tableColumn id="7" xr3:uid="{205B9927-2550-4DEB-90CE-58FD97D59358}" name="Non-UK Male" dataDxfId="48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1.3" altTextSummary="Distinctions by binary sex and domicile, 2021-22"/>
    </ext>
  </extLst>
</table>
</file>

<file path=xl/tables/table1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82DF0A42-C4CC-47B7-8290-D1E6429233E5}" name="Table6567" displayName="Table6567" ref="A100:G102" totalsRowShown="0" headerRowDxfId="47">
  <tableColumns count="7">
    <tableColumn id="1" xr3:uid="{7AF90D96-34C7-4E19-B67F-B98322ED481A}" name="Year"/>
    <tableColumn id="2" xr3:uid="{50A02FDE-8049-487A-9B22-D48D6D166054}" name="All BME" dataDxfId="46"/>
    <tableColumn id="3" xr3:uid="{0F76A4C3-361D-4679-8282-96F4914AB07D}" name="All White" dataDxfId="45"/>
    <tableColumn id="4" xr3:uid="{3AFE4B78-70E3-4D2A-8998-59C6B7B7FEA9}" name="UK BME" dataDxfId="44"/>
    <tableColumn id="5" xr3:uid="{F9E44279-0107-48BF-BA4A-2012A5CB442F}" name="UK White" dataDxfId="43"/>
    <tableColumn id="6" xr3:uid="{39151844-BF62-49EA-92A3-41686A4EA8DE}" name="Non-UK BME" dataDxfId="42"/>
    <tableColumn id="7" xr3:uid="{6BCA0E90-EF48-416D-830D-8C9DB769AFE9}" name="Non-UK White" dataDxfId="41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1.8" altTextSummary="Distinctions by BME/White ethnicity and domicile, 2021-22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e7" displayName="Table7" ref="A19:G25" totalsRowShown="0" headerRowDxfId="556">
  <tableColumns count="7">
    <tableColumn id="1" xr3:uid="{00000000-0010-0000-0A00-000001000000}" name="Grade equivalent"/>
    <tableColumn id="3" xr3:uid="{00000000-0010-0000-0A00-000003000000}" name="2017" dataDxfId="555"/>
    <tableColumn id="4" xr3:uid="{00000000-0010-0000-0A00-000004000000}" name="2018" dataDxfId="554"/>
    <tableColumn id="5" xr3:uid="{00000000-0010-0000-0A00-000005000000}" name="2019" dataDxfId="553"/>
    <tableColumn id="6" xr3:uid="{00000000-0010-0000-0A00-000006000000}" name="2020" dataDxfId="552"/>
    <tableColumn id="2" xr3:uid="{00000000-0010-0000-0A00-000002000000}" name="2021" dataDxfId="551"/>
    <tableColumn id="7" xr3:uid="{385C60B2-7E56-40BA-8010-AF938A19C202}" name="2022" dataDxfId="55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2.2" altTextSummary="Female professors by role type, 2017-22 (FTE)"/>
    </ext>
  </extLst>
</table>
</file>

<file path=xl/tables/table1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7037ED87-85CF-4684-9F88-A8F9708E39AD}" name="Table67" displayName="Table67" ref="A144:F152" totalsRowShown="0">
  <tableColumns count="6">
    <tableColumn id="1" xr3:uid="{D54295C4-F4F9-4006-B63F-A5CAFC6371F9}" name="Division"/>
    <tableColumn id="2" xr3:uid="{83C672A1-5057-4C20-9E50-7D1EE2146B08}" name="Disability status"/>
    <tableColumn id="3" xr3:uid="{C0046DCA-829C-4467-94D8-13ADF28EAA6B}" name="2019" dataDxfId="40"/>
    <tableColumn id="4" xr3:uid="{6B505E46-63B0-4559-ADD4-C99B5346B4F3}" name="2020" dataDxfId="39"/>
    <tableColumn id="5" xr3:uid="{881AE929-EFEC-43F0-8CD7-F6C8BEC6B15A}" name="2021" dataDxfId="38"/>
    <tableColumn id="6" xr3:uid="{BE6701C5-B214-46B8-8041-A54200BF2C34}" name="2022" dataDxfId="37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1.14" altTextSummary="First class degree attainment by disability status and division, 2019-22"/>
    </ext>
  </extLst>
</table>
</file>

<file path=xl/tables/table1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FA7EE8D8-FDBB-4FD6-8694-B1BBB3AB40E7}" name="Table53" displayName="Table53" ref="A8:J12" totalsRowShown="0" headerRowDxfId="36">
  <tableColumns count="10">
    <tableColumn id="1" xr3:uid="{5378EE87-3030-40BB-883B-5304AD441310}" name="Division"/>
    <tableColumn id="2" xr3:uid="{88BD7EE3-FB84-4D11-96F8-F9AF6B1389AE}" name="Female" dataDxfId="35"/>
    <tableColumn id="3" xr3:uid="{75AFF74A-5776-44F4-B486-DDBDA78EE2D0}" name="Male" dataDxfId="34"/>
    <tableColumn id="4" xr3:uid="{A55D7E1C-B69B-4240-8B6A-B07D5C92F3F3}" name="BME" dataDxfId="33"/>
    <tableColumn id="5" xr3:uid="{6A4938E1-A6F7-4C3F-8611-88243E372F25}" name="White" dataDxfId="32"/>
    <tableColumn id="6" xr3:uid="{4C4829CB-B34B-4D18-88B5-254D982325E0}" name="Disabled" dataDxfId="31"/>
    <tableColumn id="7" xr3:uid="{78B4BA03-973C-4E99-B7D1-A912954164EA}" name="No known disability" dataDxfId="30"/>
    <tableColumn id="8" xr3:uid="{2FFD04C9-C058-484B-AB67-31568C54C9BA}" name="UK national" dataDxfId="29"/>
    <tableColumn id="9" xr3:uid="{B5F89348-5EFA-453A-84D8-7D6C0A7C8FEE}" name="EEA national" dataDxfId="28"/>
    <tableColumn id="10" xr3:uid="{1078ED6F-6FB6-4FEA-AAFF-492D377182D6}" name="Non-EEA national" dataDxfId="27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2.1" altTextSummary="Postgraduate taught outcomes: Distinctions awarded to students on one-year full-time programmes (2021 cohort)"/>
    </ext>
  </extLst>
</table>
</file>

<file path=xl/tables/table1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D00FF94D-D821-410E-AF29-50A0E79CB9EC}" name="Table54" displayName="Table54" ref="A16:J18" totalsRowShown="0" headerRowDxfId="26">
  <tableColumns count="10">
    <tableColumn id="1" xr3:uid="{7FD81AAB-6509-4F3E-B701-399126F72905}" name="Division"/>
    <tableColumn id="2" xr3:uid="{34ED987F-71C4-4C80-BEA1-982D281676D6}" name="Female"/>
    <tableColumn id="3" xr3:uid="{707F0FF7-1124-4100-B217-B7991C76D0E2}" name="Male"/>
    <tableColumn id="4" xr3:uid="{55373F44-9327-4213-9594-E6F582615A5B}" name="BME" dataDxfId="25"/>
    <tableColumn id="5" xr3:uid="{DB660F99-9E77-43E2-B61E-5D948AACC722}" name="White" dataDxfId="24"/>
    <tableColumn id="6" xr3:uid="{82A8F60F-E474-4CEE-869C-36093B869CAC}" name="Disability" dataDxfId="23"/>
    <tableColumn id="7" xr3:uid="{57177CE4-58AF-47B2-9613-A31D5BF01B09}" name="No known disability" dataDxfId="22"/>
    <tableColumn id="8" xr3:uid="{ABBCE369-5546-4ABC-BB39-B6574F113ADC}" name="UK national" dataDxfId="21"/>
    <tableColumn id="9" xr3:uid="{53C5D171-1F99-4CDA-89DB-E021589797D2}" name="EEA national" dataDxfId="20"/>
    <tableColumn id="10" xr3:uid="{35516959-A912-46C1-AD81-85B71A7818D8}" name="Non-EEA national" dataDxfId="19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2.2" altTextSummary="Postgraduate taught outcomes: Distinctions awarded to students on two-year full-time programmes (2020 cohort)"/>
    </ext>
  </extLst>
</table>
</file>

<file path=xl/tables/table1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72FB1EB6-6A21-4E7F-BB23-6FE866B2A04E}" name="Table55" displayName="Table55" ref="A22:J27" totalsRowCount="1" headerRowDxfId="18">
  <tableColumns count="10">
    <tableColumn id="1" xr3:uid="{1D77945A-3969-4E8D-BEAC-B99B829A52AD}" name="Division"/>
    <tableColumn id="2" xr3:uid="{D8A52033-EEC3-4446-BFC2-D63CC44BAAFF}" name="Female" totalsRowFunction="custom" dataDxfId="17" totalsRowDxfId="16">
      <totalsRowFormula>AVERAGE(Table55[Female])</totalsRowFormula>
    </tableColumn>
    <tableColumn id="3" xr3:uid="{B526D9CE-5A10-4256-A6C8-AA901EECA693}" name="Male" totalsRowFunction="custom" dataDxfId="15" totalsRowDxfId="14">
      <totalsRowFormula>AVERAGE(Table55[Male])</totalsRowFormula>
    </tableColumn>
    <tableColumn id="4" xr3:uid="{6F95C309-ACB2-4B82-944D-84BAA306B93F}" name="BME" totalsRowFunction="custom" dataDxfId="13" totalsRowDxfId="12">
      <totalsRowFormula>AVERAGE(Table55[BME])</totalsRowFormula>
    </tableColumn>
    <tableColumn id="5" xr3:uid="{E55C8A69-BA36-4E8E-8774-5BC682BCC757}" name="White" totalsRowFunction="custom" dataDxfId="11" totalsRowDxfId="10">
      <totalsRowFormula>AVERAGE(Table55[White])</totalsRowFormula>
    </tableColumn>
    <tableColumn id="6" xr3:uid="{07EB8433-70F2-4D63-A428-AF163C11BA4E}" name="Disability" totalsRowFunction="custom" dataDxfId="9" totalsRowDxfId="8">
      <totalsRowFormula>AVERAGE(Table55[Disability])</totalsRowFormula>
    </tableColumn>
    <tableColumn id="7" xr3:uid="{56EB374A-D546-4DB1-8A8B-ED1BDAC68E6C}" name="No known disability" totalsRowFunction="custom" dataDxfId="7" totalsRowDxfId="6">
      <totalsRowFormula>AVERAGE(Table55[No known disability])</totalsRowFormula>
    </tableColumn>
    <tableColumn id="8" xr3:uid="{964B09AA-D9F9-4FD5-ABE6-C7084EBA97DD}" name="UK national" totalsRowFunction="custom" dataDxfId="5" totalsRowDxfId="4">
      <totalsRowFormula>AVERAGE(Table55[UK national])</totalsRowFormula>
    </tableColumn>
    <tableColumn id="9" xr3:uid="{F8E75F9B-14FD-41F3-9094-0622D96FA235}" name="EEA national" totalsRowFunction="custom" dataDxfId="3" totalsRowDxfId="2">
      <totalsRowFormula>AVERAGE(Table55[EEA national])</totalsRowFormula>
    </tableColumn>
    <tableColumn id="10" xr3:uid="{CE75D244-9297-46B5-BB4F-4FA8B94D9335}" name="Non-EEA national" totalsRowFunction="custom" dataDxfId="1" totalsRowDxfId="0">
      <totalsRowFormula>AVERAGE(Table55[Non-EEA national])</totalsRowFormula>
    </tableColumn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2.3" altTextSummary="Postgraduate research outcomes: doctoral submissions within 48 months by students with 9 terms' fee liability (2018 cohort)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B000000}" name="Table8" displayName="Table8" ref="A42:D58" totalsRowShown="0">
  <tableColumns count="4">
    <tableColumn id="1" xr3:uid="{00000000-0010-0000-0B00-000001000000}" name="Grade group"/>
    <tableColumn id="2" xr3:uid="{00000000-0010-0000-0B00-000002000000}" name="Age band"/>
    <tableColumn id="3" xr3:uid="{00000000-0010-0000-0B00-000003000000}" name="Female" dataDxfId="549"/>
    <tableColumn id="4" xr3:uid="{00000000-0010-0000-0B00-000004000000}" name="Male" dataDxfId="548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2.4" altTextSummary="All staff by grade group, age band and binary sex, 2022 (FTE)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C000000}" name="Table10" displayName="Table10" ref="A92:E104" totalsRowShown="0" headerRowDxfId="547">
  <tableColumns count="5">
    <tableColumn id="1" xr3:uid="{00000000-0010-0000-0C00-000001000000}" name="Reporting year"/>
    <tableColumn id="2" xr3:uid="{00000000-0010-0000-0C00-000002000000}" name="Sex"/>
    <tableColumn id="6" xr3:uid="{00000000-0010-0000-0C00-000006000000}" name="Applied" dataDxfId="546"/>
    <tableColumn id="3" xr3:uid="{00000000-0010-0000-0C00-000003000000}" name="Successful" dataDxfId="545"/>
    <tableColumn id="4" xr3:uid="{00000000-0010-0000-0C00-000004000000}" name="No title" dataDxfId="544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2.7" altTextSummary="Recognition of Distinction: applications and awards by binary sex, 2017-22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D000000}" name="Table11" displayName="Table11" ref="A130:E136" totalsRowShown="0" headerRowDxfId="543">
  <tableColumns count="5">
    <tableColumn id="1" xr3:uid="{00000000-0010-0000-0D00-000001000000}" name="Reporting year" dataDxfId="542"/>
    <tableColumn id="2" xr3:uid="{00000000-0010-0000-0D00-000002000000}" name="Academic" dataDxfId="541"/>
    <tableColumn id="3" xr3:uid="{00000000-0010-0000-0D00-000003000000}" name="Researcher" dataDxfId="540"/>
    <tableColumn id="4" xr3:uid="{00000000-0010-0000-0D00-000004000000}" name="Prof &amp; Support" dataDxfId="539"/>
    <tableColumn id="5" xr3:uid="{00000000-0010-0000-0D00-000005000000}" name="All staff" dataDxfId="538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2.9" altTextSummary="Maternity leave return rates by grade group, 2016-21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E000000}" name="Table12" displayName="Table12" ref="A140:F152" totalsRowShown="0" headerRowDxfId="537">
  <tableColumns count="6">
    <tableColumn id="1" xr3:uid="{00000000-0010-0000-0E00-000001000000}" name="Sex"/>
    <tableColumn id="2" xr3:uid="{00000000-0010-0000-0E00-000002000000}" name="Reporting year"/>
    <tableColumn id="3" xr3:uid="{00000000-0010-0000-0E00-000003000000}" name="Upper quartile" dataDxfId="536"/>
    <tableColumn id="4" xr3:uid="{00000000-0010-0000-0E00-000004000000}" name="Upper middle quartile" dataDxfId="535"/>
    <tableColumn id="5" xr3:uid="{00000000-0010-0000-0E00-000005000000}" name="Lower middle quartile" dataDxfId="534"/>
    <tableColumn id="6" xr3:uid="{00000000-0010-0000-0E00-000006000000}" name="Lower quartile" dataDxfId="53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2.10" altTextSummary="Gender pay gap: proportion of men and women in each pay quartile, 2017-22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F000000}" name="Table13" displayName="Table13" ref="A164:F176" totalsRowShown="0">
  <tableColumns count="6">
    <tableColumn id="1" xr3:uid="{00000000-0010-0000-0F00-000001000000}" name="Grade group"/>
    <tableColumn id="2" xr3:uid="{00000000-0010-0000-0F00-000002000000}" name="Reporting year"/>
    <tableColumn id="3" xr3:uid="{00000000-0010-0000-0F00-000003000000}" name="Sex"/>
    <tableColumn id="4" xr3:uid="{00000000-0010-0000-0F00-000004000000}" name="Applied" dataDxfId="532"/>
    <tableColumn id="5" xr3:uid="{00000000-0010-0000-0F00-000005000000}" name="Shortlisted" dataDxfId="531"/>
    <tableColumn id="6" xr3:uid="{00000000-0010-0000-0F00-000006000000}" name="Accepted" dataDxfId="53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2.12" altTextSummary="Academic and Research staff recruitment by binary sex, 2020-22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10000000}" name="Table14" displayName="Table14" ref="A180:F192" totalsRowShown="0">
  <tableColumns count="6">
    <tableColumn id="1" xr3:uid="{00000000-0010-0000-1000-000001000000}" name="Grade group"/>
    <tableColumn id="2" xr3:uid="{00000000-0010-0000-1000-000002000000}" name="Reporting year"/>
    <tableColumn id="3" xr3:uid="{00000000-0010-0000-1000-000003000000}" name="Sex"/>
    <tableColumn id="4" xr3:uid="{00000000-0010-0000-1000-000004000000}" name="Applied" dataDxfId="529"/>
    <tableColumn id="5" xr3:uid="{00000000-0010-0000-1000-000005000000}" name="Shortlisted" dataDxfId="528"/>
    <tableColumn id="6" xr3:uid="{00000000-0010-0000-1000-000006000000}" name="Accepted" dataDxfId="527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2.13" altTextSummary="Professional and Support staff recruitment by binary sex, 2020-22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11000000}" name="Table86" displayName="Table86" ref="A29:D38" totalsRowShown="0">
  <tableColumns count="4">
    <tableColumn id="1" xr3:uid="{4C9435E2-2A16-4519-ABD8-32BF3A3D0908}" name="Binary sex"/>
    <tableColumn id="2" xr3:uid="{00000000-0010-0000-1100-000002000000}" name="Age band"/>
    <tableColumn id="3" xr3:uid="{00000000-0010-0000-1100-000003000000}" name="Statutory Professor" dataDxfId="526"/>
    <tableColumn id="4" xr3:uid="{00000000-0010-0000-1100-000004000000}" name="Associate Professor" dataDxfId="525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2.3" altTextSummary="Statutory and Associate Professors by binary sex and age band, 2022 (FTE)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6:G23" totalsRowShown="0">
  <tableColumns count="7">
    <tableColumn id="1" xr3:uid="{00000000-0010-0000-0100-000001000000}" name="Committee of Council"/>
    <tableColumn id="3" xr3:uid="{00000000-0010-0000-0100-000003000000}" name="2017" dataDxfId="616"/>
    <tableColumn id="4" xr3:uid="{00000000-0010-0000-0100-000004000000}" name="2018" dataDxfId="615"/>
    <tableColumn id="5" xr3:uid="{00000000-0010-0000-0100-000005000000}" name="2019" dataDxfId="614"/>
    <tableColumn id="6" xr3:uid="{00000000-0010-0000-0100-000006000000}" name="2020" dataDxfId="613"/>
    <tableColumn id="7" xr3:uid="{00000000-0010-0000-0100-000007000000}" name="2021" dataDxfId="612"/>
    <tableColumn id="2" xr3:uid="{CDE272F2-0263-49A2-B7AE-932B0B90A48C}" name="2022" dataDxfId="611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.2" altTextSummary="Female members of Council and its five main committees, 2017-22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0000000-000C-0000-FFFF-FFFF12000000}" name="Table82" displayName="Table82" ref="A108:D126" totalsRowShown="0">
  <tableColumns count="4">
    <tableColumn id="1" xr3:uid="{00000000-0010-0000-1200-000001000000}" name="Reporting year"/>
    <tableColumn id="2" xr3:uid="{00000000-0010-0000-1200-000002000000}" name="Sex"/>
    <tableColumn id="3" xr3:uid="{00000000-0010-0000-1200-000003000000}" name="Title awarded" dataDxfId="524"/>
    <tableColumn id="4" xr3:uid="{00000000-0010-0000-1200-000004000000}" name="No title" dataDxfId="52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2.8" altTextSummary="Recognition of Distinction: award of professorial title by binary sex, 2017-22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0000000-000C-0000-FFFF-FFFF13000000}" name="Table84" displayName="Table84" ref="A62:D73" totalsRowShown="0">
  <tableColumns count="4">
    <tableColumn id="1" xr3:uid="{00000000-0010-0000-1300-000001000000}" name="Division"/>
    <tableColumn id="2" xr3:uid="{00000000-0010-0000-1300-000002000000}" name="Grade group"/>
    <tableColumn id="3" xr3:uid="{00000000-0010-0000-1300-000003000000}" name="Female" dataDxfId="522"/>
    <tableColumn id="4" xr3:uid="{00000000-0010-0000-1300-000004000000}" name="Male" dataDxfId="521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2.5" altTextSummary="Academic divisions: staff by grade group and binary sex, 2022 (FTE)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0000000-000C-0000-FFFF-FFFF14000000}" name="Table87" displayName="Table87" ref="A156:E160" totalsRowShown="0">
  <tableColumns count="5">
    <tableColumn id="1" xr3:uid="{00000000-0010-0000-1400-000001000000}" name="Binary sex"/>
    <tableColumn id="2" xr3:uid="{00000000-0010-0000-1400-000002000000}" name="Applied" dataDxfId="520"/>
    <tableColumn id="3" xr3:uid="{00000000-0010-0000-1400-000003000000}" name="Shortlisted" dataDxfId="519"/>
    <tableColumn id="5" xr3:uid="{00000000-0010-0000-1400-000005000000}" name="Offer Made" dataDxfId="518"/>
    <tableColumn id="6" xr3:uid="{00000000-0010-0000-1400-000006000000}" name="Offer Accepted" dataDxfId="517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2.11" altTextSummary="Associate Professor recruitment by binary sex, 2020 to 2022 (combined)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5000000}" name="Table20" displayName="Table20" ref="A77:C88" totalsRowShown="0">
  <tableColumns count="3">
    <tableColumn id="1" xr3:uid="{00000000-0010-0000-1500-000001000000}" name="Staff Group"/>
    <tableColumn id="2" xr3:uid="{00000000-0010-0000-1500-000002000000}" name="2021" dataDxfId="516"/>
    <tableColumn id="3" xr3:uid="{00000000-0010-0000-1500-000003000000}" name="2022" dataDxfId="515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2.6" altTextSummary="Female employees by staff group, 2021-22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16000000}" name="Table15" displayName="Table15" ref="A10:G15" totalsRowShown="0" headerRowDxfId="514">
  <tableColumns count="7">
    <tableColumn id="1" xr3:uid="{00000000-0010-0000-1600-000001000000}" name="Grade group"/>
    <tableColumn id="2" xr3:uid="{00000000-0010-0000-1600-000002000000}" name="2017" dataDxfId="513"/>
    <tableColumn id="3" xr3:uid="{00000000-0010-0000-1600-000003000000}" name="2018" dataDxfId="512"/>
    <tableColumn id="4" xr3:uid="{00000000-0010-0000-1600-000004000000}" name="2019" dataDxfId="511"/>
    <tableColumn id="5" xr3:uid="{00000000-0010-0000-1600-000005000000}" name="2020" dataDxfId="510"/>
    <tableColumn id="6" xr3:uid="{00000000-0010-0000-1600-000006000000}" name="2021" dataDxfId="509"/>
    <tableColumn id="7" xr3:uid="{3FB69AFC-96B7-4C6C-A385-5D9B5345CAD9}" name="2022" dataDxfId="508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3.1" altTextSummary="Black and Minority Ethnic staff in post by grade group, 2017-22 (FTE)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17000000}" name="Table16" displayName="Table16" ref="A19:H23" totalsRowShown="0" headerRowDxfId="507">
  <tableColumns count="8">
    <tableColumn id="1" xr3:uid="{00000000-0010-0000-1700-000001000000}" name="Grade equivalent"/>
    <tableColumn id="2" xr3:uid="{00000000-0010-0000-1700-000002000000}" name="2017" dataDxfId="506"/>
    <tableColumn id="3" xr3:uid="{00000000-0010-0000-1700-000003000000}" name="2018" dataDxfId="505"/>
    <tableColumn id="4" xr3:uid="{00000000-0010-0000-1700-000004000000}" name="2019" dataDxfId="504"/>
    <tableColumn id="5" xr3:uid="{00000000-0010-0000-1700-000005000000}" name="2020" dataDxfId="503"/>
    <tableColumn id="6" xr3:uid="{00000000-0010-0000-1700-000006000000}" name="2021" dataDxfId="502"/>
    <tableColumn id="9" xr3:uid="{6C7E94F4-3FD3-4D38-AB46-97CD89B755C4}" name="2022" dataDxfId="501"/>
    <tableColumn id="7" xr3:uid="{00000000-0010-0000-1700-000007000000}" name="Target for 2029" dataDxfId="50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3.2" altTextSummary="Black and Minority Ethnic professors and associate professors, 2017-22 (FTE)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8000000}" name="Table18" displayName="Table18" ref="A73:J76" totalsRowShown="0" headerRowDxfId="499">
  <tableColumns count="10">
    <tableColumn id="1" xr3:uid="{00000000-0010-0000-1800-000001000000}" name="Grade group"/>
    <tableColumn id="2" xr3:uid="{00000000-0010-0000-1800-000002000000}" name="Arab" dataDxfId="498"/>
    <tableColumn id="3" xr3:uid="{00000000-0010-0000-1800-000003000000}" name="Asian" dataDxfId="497"/>
    <tableColumn id="4" xr3:uid="{00000000-0010-0000-1800-000004000000}" name="Black" dataDxfId="496"/>
    <tableColumn id="5" xr3:uid="{00000000-0010-0000-1800-000005000000}" name="Chinese" dataDxfId="495"/>
    <tableColumn id="6" xr3:uid="{00000000-0010-0000-1800-000006000000}" name="Mixed" dataDxfId="494"/>
    <tableColumn id="7" xr3:uid="{00000000-0010-0000-1800-000007000000}" name="Other" dataDxfId="493"/>
    <tableColumn id="9" xr3:uid="{00000000-0010-0000-1800-000009000000}" name="White" dataDxfId="492"/>
    <tableColumn id="10" xr3:uid="{00000000-0010-0000-1800-00000A000000}" name="Prefer not to say" dataDxfId="491"/>
    <tableColumn id="11" xr3:uid="{00000000-0010-0000-1800-00000B000000}" name="Blank" dataDxfId="49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3.6" altTextSummary="Staff in post by role type and detailed ethnic group, 2022 (FTE)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9000000}" name="Table21" displayName="Table21" ref="A80:E86" totalsRowShown="0">
  <tableColumns count="5">
    <tableColumn id="5" xr3:uid="{00000000-0010-0000-1900-000005000000}" name="Grade group" dataDxfId="489"/>
    <tableColumn id="1" xr3:uid="{00000000-0010-0000-1900-000001000000}" name="BME/White ethnicity"/>
    <tableColumn id="2" xr3:uid="{00000000-0010-0000-1900-000002000000}" name="Applied" dataDxfId="488"/>
    <tableColumn id="3" xr3:uid="{00000000-0010-0000-1900-000003000000}" name="Shortlisted" dataDxfId="487"/>
    <tableColumn id="4" xr3:uid="{00000000-0010-0000-1900-000004000000}" name="Accepted" dataDxfId="486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3.7" altTextSummary="Academic and Research staff recruitment by BME/White ethnicity: UK nationals, 2020 to 2022 (combined)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A000000}" name="Table22" displayName="Table22" ref="A90:E96" totalsRowShown="0" headerRowDxfId="485">
  <tableColumns count="5">
    <tableColumn id="1" xr3:uid="{00000000-0010-0000-1A00-000001000000}" name="Grade group" dataDxfId="484"/>
    <tableColumn id="2" xr3:uid="{00000000-0010-0000-1A00-000002000000}" name="BME/White ethnicity"/>
    <tableColumn id="3" xr3:uid="{00000000-0010-0000-1A00-000003000000}" name="Applied" dataDxfId="483"/>
    <tableColumn id="4" xr3:uid="{00000000-0010-0000-1A00-000004000000}" name="Shortlisted" dataDxfId="482"/>
    <tableColumn id="5" xr3:uid="{00000000-0010-0000-1A00-000005000000}" name="Accepted" dataDxfId="481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3.8" altTextSummary="Academic and Research staff recruitment by BME/White ethnicity: non-UK nationals, 2020 to 2022 (combined)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B000000}" name="Table17" displayName="Table17" ref="A37:F54" totalsRowShown="0">
  <tableColumns count="6">
    <tableColumn id="1" xr3:uid="{00000000-0010-0000-1B00-000001000000}" name="Grade group"/>
    <tableColumn id="2" xr3:uid="{00000000-0010-0000-1B00-000002000000}" name="Age band"/>
    <tableColumn id="3" xr3:uid="{00000000-0010-0000-1B00-000003000000}" name="BME" dataDxfId="480"/>
    <tableColumn id="4" xr3:uid="{00000000-0010-0000-1B00-000004000000}" name="White" dataDxfId="479"/>
    <tableColumn id="5" xr3:uid="{00000000-0010-0000-1B00-000005000000}" name="Prefer not to say" dataDxfId="478"/>
    <tableColumn id="6" xr3:uid="{00000000-0010-0000-1B00-000006000000}" name="Blank" dataDxfId="477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3.4" altTextSummary="Staff in post by grade group, age band and BME/White ethnicity, 2022 (FTE)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27:G33" totalsRowShown="0">
  <tableColumns count="7">
    <tableColumn id="1" xr3:uid="{00000000-0010-0000-0200-000001000000}" name="Division"/>
    <tableColumn id="4" xr3:uid="{00000000-0010-0000-0200-000004000000}" name="2017" dataDxfId="610"/>
    <tableColumn id="5" xr3:uid="{00000000-0010-0000-0200-000005000000}" name="2018" dataDxfId="609"/>
    <tableColumn id="6" xr3:uid="{00000000-0010-0000-0200-000006000000}" name="2019" dataDxfId="608"/>
    <tableColumn id="7" xr3:uid="{00000000-0010-0000-0200-000007000000}" name="2020" dataDxfId="607"/>
    <tableColumn id="2" xr3:uid="{00000000-0010-0000-0200-000002000000}" name="2021" dataDxfId="606"/>
    <tableColumn id="3" xr3:uid="{640A1952-04BC-4BBE-B240-645FD611FCDF}" name="2022" dataDxfId="605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.3" altTextSummary="Female members of divisional boards and Continuing Education Strategic Management Board, 2017-22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0000000-000C-0000-FFFF-FFFF1C000000}" name="Table88" displayName="Table88" ref="A27:F33" totalsRowShown="0">
  <tableColumns count="6">
    <tableColumn id="1" xr3:uid="{00000000-0010-0000-1C00-000001000000}" name="Grade group"/>
    <tableColumn id="2" xr3:uid="{00000000-0010-0000-1C00-000002000000}" name="Grade"/>
    <tableColumn id="3" xr3:uid="{00000000-0010-0000-1C00-000003000000}" name="BME" dataDxfId="476"/>
    <tableColumn id="4" xr3:uid="{00000000-0010-0000-1C00-000004000000}" name="White" dataDxfId="475"/>
    <tableColumn id="5" xr3:uid="{00000000-0010-0000-1C00-000005000000}" name="Prefer not to say" dataDxfId="474"/>
    <tableColumn id="6" xr3:uid="{00000000-0010-0000-1C00-000006000000}" name="Blank" dataDxfId="47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3.3" altTextSummary="Equality objectives: research and professional staff by BME/White ethnicity and grade, 2022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0000000-000C-0000-FFFF-FFFF1D000000}" name="Table2290" displayName="Table2290" ref="A100:E106" totalsRowShown="0" headerRowDxfId="472">
  <tableColumns count="5">
    <tableColumn id="1" xr3:uid="{00000000-0010-0000-1D00-000001000000}" name="Grade group" dataDxfId="471"/>
    <tableColumn id="2" xr3:uid="{00000000-0010-0000-1D00-000002000000}" name="BME/White ethnicity"/>
    <tableColumn id="3" xr3:uid="{00000000-0010-0000-1D00-000003000000}" name="Applied" dataDxfId="470"/>
    <tableColumn id="4" xr3:uid="{00000000-0010-0000-1D00-000004000000}" name="Shortlisted" dataDxfId="469"/>
    <tableColumn id="5" xr3:uid="{00000000-0010-0000-1D00-000005000000}" name="Accepted" dataDxfId="468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3.9" altTextSummary="Professional and Support staff recruitment by BME/White ethnicity: UK nationals, 2020 to 2022 (combined)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1E000000}" name="Table229091" displayName="Table229091" ref="A110:E116" totalsRowShown="0" headerRowDxfId="467">
  <tableColumns count="5">
    <tableColumn id="1" xr3:uid="{00000000-0010-0000-1E00-000001000000}" name="Grade group" dataDxfId="466"/>
    <tableColumn id="2" xr3:uid="{00000000-0010-0000-1E00-000002000000}" name="BME/White ethnicity"/>
    <tableColumn id="3" xr3:uid="{00000000-0010-0000-1E00-000003000000}" name="Applied" dataDxfId="465"/>
    <tableColumn id="4" xr3:uid="{00000000-0010-0000-1E00-000004000000}" name="Shortlisted" dataDxfId="464"/>
    <tableColumn id="5" xr3:uid="{00000000-0010-0000-1E00-000005000000}" name="Accepted" dataDxfId="46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3.10" altTextSummary="Professional and Support staff recruitment by BME/White ethnicity: non-UK nationals, 2020 to 2022 (combined)"/>
    </ext>
  </extLst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F000000}" name="Table23" displayName="Table23" ref="A58:C69" totalsRowShown="0">
  <tableColumns count="3">
    <tableColumn id="1" xr3:uid="{00000000-0010-0000-1F00-000001000000}" name="Staff Group"/>
    <tableColumn id="2" xr3:uid="{00000000-0010-0000-1F00-000002000000}" name="2021" dataDxfId="462"/>
    <tableColumn id="3" xr3:uid="{F6F13F80-7D49-40C4-8B7D-A8C696C6B733}" name="2022" dataDxfId="461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3.5" altTextSummary="Black and Minority Ethnic employees by staff group, 2021-22"/>
    </ext>
  </extLst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20000000}" name="Table25" displayName="Table25" ref="A10:G15" totalsRowShown="0">
  <tableColumns count="7">
    <tableColumn id="1" xr3:uid="{00000000-0010-0000-2000-000001000000}" name="Grade group"/>
    <tableColumn id="2" xr3:uid="{00000000-0010-0000-2000-000002000000}" name="2017" dataDxfId="460"/>
    <tableColumn id="3" xr3:uid="{00000000-0010-0000-2000-000003000000}" name="2018" dataDxfId="459"/>
    <tableColumn id="4" xr3:uid="{00000000-0010-0000-2000-000004000000}" name="2019" dataDxfId="458"/>
    <tableColumn id="5" xr3:uid="{00000000-0010-0000-2000-000005000000}" name="2020" dataDxfId="457"/>
    <tableColumn id="6" xr3:uid="{00000000-0010-0000-2000-000006000000}" name="2021" dataDxfId="456"/>
    <tableColumn id="7" xr3:uid="{156BED45-ADBD-404E-8C85-1099659C0766}" name="2022" dataDxfId="455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4.1" altTextSummary="Disabled staff in post by grade group, 2017-22 (FTE)"/>
    </ext>
  </extLst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0" xr:uid="{00000000-000C-0000-FFFF-FFFF21000000}" name="Table150" displayName="Table150" ref="A34:D37" totalsRowShown="0" headerRowDxfId="454">
  <tableColumns count="4">
    <tableColumn id="1" xr3:uid="{00000000-0010-0000-2100-000001000000}" name="Disability status"/>
    <tableColumn id="2" xr3:uid="{00000000-0010-0000-2100-000002000000}" name="Applied" dataDxfId="453"/>
    <tableColumn id="3" xr3:uid="{00000000-0010-0000-2100-000003000000}" name="Shortlisted" dataDxfId="452"/>
    <tableColumn id="4" xr3:uid="{00000000-0010-0000-2100-000004000000}" name="Accepted" dataDxfId="451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4.3" altTextSummary="Associate Professor recruitment by disability status, 2020 to 2022 (combined)"/>
    </ext>
  </extLst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1" xr:uid="{00000000-000C-0000-FFFF-FFFF22000000}" name="Table151" displayName="Table151" ref="A41:D45" totalsRowShown="0" headerRowDxfId="450">
  <tableColumns count="4">
    <tableColumn id="1" xr3:uid="{00000000-0010-0000-2200-000001000000}" name="Disability status "/>
    <tableColumn id="2" xr3:uid="{00000000-0010-0000-2200-000002000000}" name="Applied" dataDxfId="449"/>
    <tableColumn id="3" xr3:uid="{00000000-0010-0000-2200-000003000000}" name="Shortlisted" dataDxfId="448"/>
    <tableColumn id="4" xr3:uid="{00000000-0010-0000-2200-000004000000}" name="Accepted" dataDxfId="447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4.4" altTextSummary="Recruitment of disabled applicants by grade group, 2020 to 2022 (combined)"/>
    </ext>
  </extLst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E4FC260B-9D3A-4D20-A060-F9AB1FE8F264}" name="Table2345" displayName="Table2345" ref="A19:C30" totalsRowShown="0">
  <tableColumns count="3">
    <tableColumn id="1" xr3:uid="{BAD66C33-01ED-4B79-980A-B53C0DFDAA72}" name="Staff Group"/>
    <tableColumn id="2" xr3:uid="{31984489-1F7F-4CEC-8725-77C58968CF2D}" name="2021" dataDxfId="446"/>
    <tableColumn id="3" xr3:uid="{16161A98-B766-4B2E-96EF-5AEC5BDB2957}" name="2022" dataDxfId="445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4.2" altTextSummary="Disabled employees by staff group, 2021-22 (FTE)"/>
    </ext>
  </extLst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23000000}" name="Table29" displayName="Table29" ref="A79:E91" totalsRowShown="0">
  <tableColumns count="5">
    <tableColumn id="1" xr3:uid="{00000000-0010-0000-2300-000001000000}" name="Grade group"/>
    <tableColumn id="2" xr3:uid="{00000000-0010-0000-2300-000002000000}" name="Sexual orientation"/>
    <tableColumn id="3" xr3:uid="{00000000-0010-0000-2300-000003000000}" name="Applied" dataDxfId="444"/>
    <tableColumn id="4" xr3:uid="{00000000-0010-0000-2300-000004000000}" name="Shortlisted" dataDxfId="443"/>
    <tableColumn id="5" xr3:uid="{00000000-0010-0000-2300-000005000000}" name="Appointed" dataDxfId="44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5.6" altTextSummary="Academic and Research staff recruitment by sexual orientation, 2020 to 2022 (combined)"/>
    </ext>
  </extLst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24000000}" name="Table30" displayName="Table30" ref="A95:E107" totalsRowShown="0">
  <tableColumns count="5">
    <tableColumn id="1" xr3:uid="{00000000-0010-0000-2400-000001000000}" name="Grade group"/>
    <tableColumn id="2" xr3:uid="{00000000-0010-0000-2400-000002000000}" name="Sexual orientation"/>
    <tableColumn id="3" xr3:uid="{00000000-0010-0000-2400-000003000000}" name="Applied" dataDxfId="441"/>
    <tableColumn id="4" xr3:uid="{00000000-0010-0000-2400-000004000000}" name="Shortlisted" dataDxfId="440"/>
    <tableColumn id="5" xr3:uid="{00000000-0010-0000-2400-000005000000}" name="Appointed" dataDxfId="439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5.7" altTextSummary="Professional and Support staff recruitment by sexual orientation, 2020 to 2022 (combined)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46:G51" totalsRowShown="0">
  <tableColumns count="7">
    <tableColumn id="1" xr3:uid="{00000000-0010-0000-0300-000001000000}" name="Division"/>
    <tableColumn id="3" xr3:uid="{00000000-0010-0000-0300-000003000000}" name="2017" dataDxfId="604"/>
    <tableColumn id="4" xr3:uid="{00000000-0010-0000-0300-000004000000}" name="2018" dataDxfId="603"/>
    <tableColumn id="5" xr3:uid="{00000000-0010-0000-0300-000005000000}" name="2019" dataDxfId="602"/>
    <tableColumn id="6" xr3:uid="{00000000-0010-0000-0300-000006000000}" name="2020" dataDxfId="601"/>
    <tableColumn id="7" xr3:uid="{00000000-0010-0000-0300-000007000000}" name="2021" dataDxfId="600"/>
    <tableColumn id="2" xr3:uid="{3742DDEF-EACF-4279-B3A1-B8C87AF02698}" name="2022" dataDxfId="599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.5" altTextSummary="Female heads of academic departments, 2017-22"/>
    </ext>
  </extLst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25000000}" name="Table9" displayName="Table9" ref="A59:D64" totalsRowShown="0">
  <tableColumns count="4">
    <tableColumn id="1" xr3:uid="{00000000-0010-0000-2500-000001000000}" name="Grade group"/>
    <tableColumn id="2" xr3:uid="{00000000-0010-0000-2500-000002000000}" name="Applied" dataDxfId="438"/>
    <tableColumn id="4" xr3:uid="{00000000-0010-0000-2500-000004000000}" name="Shortlisted" dataDxfId="437"/>
    <tableColumn id="3" xr3:uid="{00000000-0010-0000-2500-000003000000}" name="Appointed" dataDxfId="436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5.4" altTextSummary="LGB+ recruitment by grade group, 2020 to 2022 (combined)"/>
    </ext>
  </extLst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26000000}" name="Table2820" displayName="Table2820" ref="A20:E40" totalsRowShown="0" headerRowDxfId="435">
  <tableColumns count="5">
    <tableColumn id="1" xr3:uid="{00000000-0010-0000-2600-000001000000}" name="Grade group"/>
    <tableColumn id="2" xr3:uid="{00000000-0010-0000-2600-000002000000}" name="Reporting year"/>
    <tableColumn id="3" xr3:uid="{00000000-0010-0000-2600-000003000000}" name="Declared orientation" dataDxfId="434"/>
    <tableColumn id="4" xr3:uid="{00000000-0010-0000-2600-000004000000}" name="Prefer not to say" dataDxfId="433"/>
    <tableColumn id="5" xr3:uid="{00000000-0010-0000-2600-000005000000}" name="Blank" dataDxfId="43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5.2" altTextSummary="Declaration of sexual orientation by grade group, 2019-22 (FTE)"/>
    </ext>
  </extLst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27000000}" name="Table24" displayName="Table24" ref="A9:C16" totalsRowShown="0">
  <tableColumns count="3">
    <tableColumn id="1" xr3:uid="{00000000-0010-0000-2700-000001000000}" name="Sexual orientation"/>
    <tableColumn id="2" xr3:uid="{00000000-0010-0000-2700-000002000000}" name="2021" dataDxfId="431"/>
    <tableColumn id="3" xr3:uid="{F75E1D5E-33EB-4586-9C5A-B876791125B5}" name="2022" dataDxfId="43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5.1" altTextSummary="Staff by declared sexual orientation, 2021-22 (FTE)"/>
    </ext>
  </extLst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00000000-000C-0000-FFFF-FFFF28000000}" name="Table91" displayName="Table91" ref="A68:D75" totalsRowShown="0">
  <tableColumns count="4">
    <tableColumn id="1" xr3:uid="{00000000-0010-0000-2800-000001000000}" name="Sexual orientation"/>
    <tableColumn id="2" xr3:uid="{00000000-0010-0000-2800-000002000000}" name="Applied" dataDxfId="429"/>
    <tableColumn id="3" xr3:uid="{00000000-0010-0000-2800-000003000000}" name="Shortlisted" dataDxfId="428"/>
    <tableColumn id="4" xr3:uid="{00000000-0010-0000-2800-000004000000}" name="Appointed" dataDxfId="427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5.5" altTextSummary="Recruitment by sexual orientation, 2020 to 2022 (combined)"/>
    </ext>
  </extLst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85E7001D-40E6-49C2-A985-F129E49DD95F}" name="Table234557" displayName="Table234557" ref="A44:C55" totalsRowShown="0">
  <tableColumns count="3">
    <tableColumn id="1" xr3:uid="{B7B04673-0137-4AA5-858C-AC97D8B43183}" name="Staff Group"/>
    <tableColumn id="2" xr3:uid="{BEEC1232-A03F-441F-80C4-68A4756A23E1}" name="2021" dataDxfId="426"/>
    <tableColumn id="3" xr3:uid="{F38E45B2-F73C-4B00-A14A-9EDC3DFAD22C}" name="2022" dataDxfId="425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5.3" altTextSummary="Declaration of sexual orientation by staff group, 2021-22 (FTE)"/>
    </ext>
  </extLst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29000000}" name="Table31" displayName="Table31" ref="A24:E44" totalsRowShown="0">
  <tableColumns count="5">
    <tableColumn id="1" xr3:uid="{00000000-0010-0000-2900-000001000000}" name="Grade group"/>
    <tableColumn id="2" xr3:uid="{00000000-0010-0000-2900-000002000000}" name="Reporting year"/>
    <tableColumn id="3" xr3:uid="{00000000-0010-0000-2900-000003000000}" name="Declared religion or belief" dataDxfId="424"/>
    <tableColumn id="4" xr3:uid="{00000000-0010-0000-2900-000004000000}" name="Prefer not to say" dataDxfId="423"/>
    <tableColumn id="5" xr3:uid="{00000000-0010-0000-2900-000005000000}" name="Blank" dataDxfId="42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6.2" altTextSummary="Declaration of religion or belief by grade group, 2019-22 (FTE)"/>
    </ext>
  </extLst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2A000000}" name="Table32" displayName="Table32" ref="A77:E85" totalsRowShown="0">
  <tableColumns count="5">
    <tableColumn id="1" xr3:uid="{00000000-0010-0000-2A00-000001000000}" name="Grade group"/>
    <tableColumn id="2" xr3:uid="{00000000-0010-0000-2A00-000002000000}" name="Religion or belief"/>
    <tableColumn id="3" xr3:uid="{00000000-0010-0000-2A00-000003000000}" name="Applied" dataDxfId="421"/>
    <tableColumn id="4" xr3:uid="{00000000-0010-0000-2A00-000004000000}" name="Shortlisted" dataDxfId="420"/>
    <tableColumn id="5" xr3:uid="{00000000-0010-0000-2A00-000005000000}" name="Appointed" dataDxfId="419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6.5" altTextSummary="Academic and Research staff recruitment by religion or belief: UK nationals, 2020 to 2022 (combined)"/>
    </ext>
  </extLst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B000000}" name="Table33" displayName="Table33" ref="A89:E97" totalsRowShown="0">
  <tableColumns count="5">
    <tableColumn id="1" xr3:uid="{00000000-0010-0000-2B00-000001000000}" name="Grade group"/>
    <tableColumn id="2" xr3:uid="{00000000-0010-0000-2B00-000002000000}" name="Religion or belief"/>
    <tableColumn id="3" xr3:uid="{00000000-0010-0000-2B00-000003000000}" name="Applied" dataDxfId="418"/>
    <tableColumn id="4" xr3:uid="{00000000-0010-0000-2B00-000004000000}" name="Shortlisted" dataDxfId="417"/>
    <tableColumn id="5" xr3:uid="{00000000-0010-0000-2B00-000005000000}" name="Appointed" dataDxfId="416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6.6" altTextSummary="Academic and Research staff recruitment by religion or belief: EU &amp; Other nationals, 2020 to 2022 (combined)"/>
    </ext>
  </extLst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C000000}" name="Table34" displayName="Table34" ref="A101:E109" totalsRowShown="0">
  <tableColumns count="5">
    <tableColumn id="1" xr3:uid="{00000000-0010-0000-2C00-000001000000}" name="Grade group"/>
    <tableColumn id="2" xr3:uid="{00000000-0010-0000-2C00-000002000000}" name="Religion or belief"/>
    <tableColumn id="3" xr3:uid="{00000000-0010-0000-2C00-000003000000}" name="Applied" dataDxfId="415"/>
    <tableColumn id="4" xr3:uid="{00000000-0010-0000-2C00-000004000000}" name="Shortlisted" dataDxfId="414"/>
    <tableColumn id="5" xr3:uid="{00000000-0010-0000-2C00-000005000000}" name="Appointed" dataDxfId="4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6.7" altTextSummary="Professional and Support staff recruitment by religion or belief: UK nationals, 2020 to 2022 (combined)"/>
    </ext>
  </extLst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D000000}" name="Table35" displayName="Table35" ref="A113:E121" totalsRowShown="0">
  <tableColumns count="5">
    <tableColumn id="1" xr3:uid="{00000000-0010-0000-2D00-000001000000}" name="Grade group"/>
    <tableColumn id="2" xr3:uid="{00000000-0010-0000-2D00-000002000000}" name="Religion or belief"/>
    <tableColumn id="3" xr3:uid="{00000000-0010-0000-2D00-000003000000}" name="Applied" dataDxfId="412"/>
    <tableColumn id="4" xr3:uid="{00000000-0010-0000-2D00-000004000000}" name="Shortlisted" dataDxfId="411"/>
    <tableColumn id="5" xr3:uid="{00000000-0010-0000-2D00-000005000000}" name="Appointed" dataDxfId="41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6.8" altTextSummary="Professional and Support staff recruitment by religion or belief: EU &amp; Other nationals, 2020 to 2022 (combined)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55:H57" totalsRowShown="0" headerRowDxfId="598" dataDxfId="597" dataCellStyle="Percent">
  <tableColumns count="8">
    <tableColumn id="1" xr3:uid="{00000000-0010-0000-0400-000001000000}" name="Governance body"/>
    <tableColumn id="2" xr3:uid="{00000000-0010-0000-0400-000002000000}" name="2016" dataDxfId="596" dataCellStyle="Percent"/>
    <tableColumn id="3" xr3:uid="{00000000-0010-0000-0400-000003000000}" name="2017" dataDxfId="595" dataCellStyle="Percent"/>
    <tableColumn id="4" xr3:uid="{00000000-0010-0000-0400-000004000000}" name="2018" dataDxfId="594" dataCellStyle="Percent"/>
    <tableColumn id="5" xr3:uid="{00000000-0010-0000-0400-000005000000}" name="2019" dataDxfId="593" dataCellStyle="Percent"/>
    <tableColumn id="6" xr3:uid="{00000000-0010-0000-0400-000006000000}" name="2020" dataDxfId="592" dataCellStyle="Percent"/>
    <tableColumn id="7" xr3:uid="{00000000-0010-0000-0400-000007000000}" name="2021" dataDxfId="591" dataCellStyle="Percent"/>
    <tableColumn id="8" xr3:uid="{E1560934-6F1C-4072-A0D8-5265AC3C5766}" name="2022" dataDxfId="590" dataCellStyle="Percent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.6" altTextSummary="Black and Minority Ethnic membership of University governance bodies, 2017-22"/>
    </ext>
  </extLst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2E000000}" name="Table28" displayName="Table28" ref="A9:C20" totalsRowShown="0">
  <tableColumns count="3">
    <tableColumn id="1" xr3:uid="{00000000-0010-0000-2E00-000001000000}" name="Religion or Belief"/>
    <tableColumn id="2" xr3:uid="{00000000-0010-0000-2E00-000002000000}" name="2021" dataDxfId="409"/>
    <tableColumn id="3" xr3:uid="{1A7A5905-CE0C-43FA-95C2-461CA9460227}" name="2022" dataDxfId="408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6.1" altTextSummary="Staff by declared religion or belief, 2021-22 (FTE)"/>
    </ext>
  </extLst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F6D10B50-5F65-4F6A-886D-4247F93A88CE}" name="Table52" displayName="Table52" ref="A63:D73" totalsRowShown="0">
  <tableColumns count="4">
    <tableColumn id="1" xr3:uid="{ACB5EF6E-5239-4904-837B-C33341CB2CD7}" name="Religion or belief"/>
    <tableColumn id="2" xr3:uid="{D6B82AF2-477F-4D2B-9844-BE99086D4364}" name="Applied" dataDxfId="407"/>
    <tableColumn id="3" xr3:uid="{3DC9F4EA-561D-429C-A1CC-87551D3EF66F}" name="Shortlisted" dataDxfId="406"/>
    <tableColumn id="4" xr3:uid="{F0CCF439-D184-44A4-91F3-2045F88DABED}" name="Appointed" dataDxfId="405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6.4" altTextSummary="Recruitment by religion or belief, 2020 to 2022 (combined)"/>
    </ext>
  </extLst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A17D8DA9-C4F0-4E83-A97B-7C8565F5AA3C}" name="Table23455758" displayName="Table23455758" ref="A48:C59" totalsRowShown="0">
  <tableColumns count="3">
    <tableColumn id="1" xr3:uid="{99D367E9-EF9F-4B78-A059-E1F7BD5DEB14}" name="Staff Group"/>
    <tableColumn id="2" xr3:uid="{82E0C9CB-9D85-491C-BE52-34D14F95B21D}" name="2021" dataDxfId="404"/>
    <tableColumn id="3" xr3:uid="{5BFADA2B-3CF6-41B2-9020-399BEA20BF93}" name="2022" dataDxfId="40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6.3" altTextSummary="Declaration of religion of belief by staff group, 2021-22 (FTE)"/>
    </ext>
  </extLst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30000000}" name="Table36" displayName="Table36" ref="A25:G30" totalsRowShown="0">
  <tableColumns count="7">
    <tableColumn id="1" xr3:uid="{00000000-0010-0000-3000-000001000000}" name="Grade group"/>
    <tableColumn id="2" xr3:uid="{00000000-0010-0000-3000-000002000000}" name="Under 30" dataDxfId="402"/>
    <tableColumn id="3" xr3:uid="{00000000-0010-0000-3000-000003000000}" name="30 to 39" dataDxfId="401"/>
    <tableColumn id="4" xr3:uid="{00000000-0010-0000-3000-000004000000}" name="40 to 49" dataDxfId="400"/>
    <tableColumn id="5" xr3:uid="{00000000-0010-0000-3000-000005000000}" name="50 to 59" dataDxfId="399"/>
    <tableColumn id="6" xr3:uid="{00000000-0010-0000-3000-000006000000}" name="60 to 64" dataDxfId="398"/>
    <tableColumn id="7" xr3:uid="{00000000-0010-0000-3000-000007000000}" name="65+" dataDxfId="397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7.2" altTextSummary="Staff in post by grade group and age band, 2022 (FTE)"/>
    </ext>
  </extLst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0000000-000C-0000-FFFF-FFFF31000000}" name="Table93" displayName="Table93" ref="A10:D21" totalsRowShown="0">
  <tableColumns count="4">
    <tableColumn id="8" xr3:uid="{42CD71F1-F659-4CDB-AE29-66E0EB4121B6}" name="Year"/>
    <tableColumn id="1" xr3:uid="{00000000-0010-0000-3100-000001000000}" name="Grade Group"/>
    <tableColumn id="2" xr3:uid="{00000000-0010-0000-3100-000002000000}" name="Under 40" dataDxfId="396"/>
    <tableColumn id="3" xr3:uid="{00000000-0010-0000-3100-000003000000}" name="Over 60" dataDxfId="395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7.1" altTextSummary="Staff by grade group and age band, 2021"/>
    </ext>
  </extLst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0000000-000C-0000-FFFF-FFFF32000000}" name="Table94" displayName="Table94" ref="A49:E57" totalsRowShown="0">
  <tableColumns count="5">
    <tableColumn id="1" xr3:uid="{00000000-0010-0000-3200-000001000000}" name="Grade Group"/>
    <tableColumn id="2" xr3:uid="{00000000-0010-0000-3200-000002000000}" name="Age band"/>
    <tableColumn id="3" xr3:uid="{00000000-0010-0000-3200-000003000000}" name="Applied" dataDxfId="394"/>
    <tableColumn id="4" xr3:uid="{00000000-0010-0000-3200-000004000000}" name="Shortlisted" dataDxfId="393"/>
    <tableColumn id="5" xr3:uid="{00000000-0010-0000-3200-000005000000}" name="Accepted" dataDxfId="39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7.4" altTextSummary="Academic and Research staff recruitment by age band, 2020 to 2022 (combined)"/>
    </ext>
  </extLst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0000000-000C-0000-FFFF-FFFF33000000}" name="Table95" displayName="Table95" ref="A61:E69" totalsRowShown="0">
  <tableColumns count="5">
    <tableColumn id="1" xr3:uid="{00000000-0010-0000-3300-000001000000}" name="Grade Group"/>
    <tableColumn id="2" xr3:uid="{00000000-0010-0000-3300-000002000000}" name="Age band"/>
    <tableColumn id="3" xr3:uid="{00000000-0010-0000-3300-000003000000}" name="Applied" dataDxfId="391"/>
    <tableColumn id="4" xr3:uid="{00000000-0010-0000-3300-000004000000}" name="Shortlisted" dataDxfId="390"/>
    <tableColumn id="5" xr3:uid="{00000000-0010-0000-3300-000005000000}" name="Accepted" dataDxfId="389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7.5" altTextSummary="Professional and Support staff recruitment by age band, 2020 to 2022 (combined)"/>
    </ext>
  </extLst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15446BE7-3E21-40C1-90B9-42CDF52C4AE2}" name="Table2345575860" displayName="Table2345575860" ref="A34:G45" totalsRowShown="0">
  <tableColumns count="7">
    <tableColumn id="1" xr3:uid="{0FFF3A75-3FD5-4FF5-9A26-F1041E208E16}" name="Staff Group"/>
    <tableColumn id="2" xr3:uid="{8D7DA77D-2B67-4DB0-A747-565C3670B0B0}" name="Under 30" dataDxfId="388"/>
    <tableColumn id="3" xr3:uid="{419AF2B0-7DA9-4110-85F1-D358FD459395}" name="30 to 39" dataDxfId="387"/>
    <tableColumn id="7" xr3:uid="{A4E05F0D-B335-488C-ADC8-99AEC6B4CDC6}" name="40 to 49" dataDxfId="386"/>
    <tableColumn id="6" xr3:uid="{BA3762B6-6100-4A84-A721-DD771606E181}" name="50 to 59" dataDxfId="385"/>
    <tableColumn id="5" xr3:uid="{C11D9D8A-1072-4F05-9F6E-A694E2501F36}" name="60 to 64" dataDxfId="384"/>
    <tableColumn id="4" xr3:uid="{00461A00-9A63-4306-94E7-EAB2E3F9257E}" name="65+" dataDxfId="38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7.3" altTextSummary="Employees by staff group and age band, 2022 (FTE)"/>
    </ext>
  </extLst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1DD894B3-BDDA-4AEF-BAA2-71C53CF07C8D}" name="Table51" displayName="Table51" ref="A9:E16" totalsRowShown="0">
  <tableColumns count="5">
    <tableColumn id="1" xr3:uid="{D8DDEDCF-0CDE-4AFA-B8F7-F80C56FE1E12}" name="Online course"/>
    <tableColumn id="2" xr3:uid="{76355E82-6C5A-48E6-9D36-83F1210B8225}" name="2018/19"/>
    <tableColumn id="3" xr3:uid="{D3AAE992-AE92-4BE5-83FF-B9DDE40B5E4D}" name="2019/20"/>
    <tableColumn id="4" xr3:uid="{BAFA56E3-BF0D-497B-9DDD-5BBF438BE794}" name="2020/21"/>
    <tableColumn id="5" xr3:uid="{0F64607B-7917-4A43-B348-ED8EBDAD8633}" name="2021/2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8.1" altTextSummary="Staff uptake of online equality-related training courses, 2018/19 to 2021/22"/>
    </ext>
  </extLst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3A000000}" name="Table38" displayName="Table38" ref="A9:E14" totalsRowShown="0" headerRowDxfId="382">
  <tableColumns count="5">
    <tableColumn id="1" xr3:uid="{00000000-0010-0000-3A00-000001000000}" name="Year" dataDxfId="381"/>
    <tableColumn id="2" xr3:uid="{00000000-0010-0000-3A00-000002000000}" name="UK Female" dataDxfId="380"/>
    <tableColumn id="3" xr3:uid="{00000000-0010-0000-3A00-000003000000}" name="UK Male" dataDxfId="379"/>
    <tableColumn id="4" xr3:uid="{00000000-0010-0000-3A00-000004000000}" name="Non-UK Female" dataDxfId="378"/>
    <tableColumn id="5" xr3:uid="{00000000-0010-0000-3A00-000005000000}" name="Non-UK Male" dataDxfId="377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9.1" altTextSummary="Undergraduate applicant success rates by binary sex and domicile, 2018-22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00000000-000C-0000-FFFF-FFFF05000000}" name="Table81" displayName="Table81" ref="A84:E89" totalsRowShown="0">
  <tableColumns count="5">
    <tableColumn id="1" xr3:uid="{00000000-0010-0000-0500-000001000000}" name="Characteristic"/>
    <tableColumn id="2" xr3:uid="{00000000-0010-0000-0500-000002000000}" name="Committees of Council" dataDxfId="589"/>
    <tableColumn id="4" xr3:uid="{00000000-0010-0000-0500-000004000000}" name="Prefer not to say" dataDxfId="588"/>
    <tableColumn id="3" xr3:uid="{00000000-0010-0000-0500-000003000000}" name="Divisional Boards/CE SMG" dataDxfId="587"/>
    <tableColumn id="5" xr3:uid="{00000000-0010-0000-0500-000005000000}" name="Prefer not to say2" dataDxfId="586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.9" altTextSummary="University governance bodies by additional protected characteristics (where disclosed), 2022"/>
    </ext>
  </extLst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3B000000}" name="Table39" displayName="Table39" ref="A18:E22" totalsRowShown="0">
  <tableColumns count="5">
    <tableColumn id="1" xr3:uid="{00000000-0010-0000-3B00-000001000000}" name="Division"/>
    <tableColumn id="2" xr3:uid="{00000000-0010-0000-3B00-000002000000}" name="UK Female" dataDxfId="376"/>
    <tableColumn id="3" xr3:uid="{00000000-0010-0000-3B00-000003000000}" name="UK Male" dataDxfId="375"/>
    <tableColumn id="4" xr3:uid="{00000000-0010-0000-3B00-000004000000}" name="Non-UK Female" dataDxfId="374"/>
    <tableColumn id="5" xr3:uid="{00000000-0010-0000-3B00-000005000000}" name="Non-UK Male" dataDxfId="37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9.2" altTextSummary="Undergraduate applicant success rates by binary sex, division and domicile, 2022"/>
    </ext>
  </extLst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3C000000}" name="Table40" displayName="Table40" ref="A26:E31" totalsRowShown="0" headerRowDxfId="372">
  <tableColumns count="5">
    <tableColumn id="1" xr3:uid="{00000000-0010-0000-3C00-000001000000}" name="Year" dataDxfId="371"/>
    <tableColumn id="2" xr3:uid="{00000000-0010-0000-3C00-000002000000}" name="UK Female" dataDxfId="370"/>
    <tableColumn id="3" xr3:uid="{00000000-0010-0000-3C00-000003000000}" name="UK Male" dataDxfId="369"/>
    <tableColumn id="4" xr3:uid="{00000000-0010-0000-3C00-000004000000}" name="Non-UK Female" dataDxfId="368"/>
    <tableColumn id="5" xr3:uid="{00000000-0010-0000-3C00-000005000000}" name="Non-UK Male" dataDxfId="367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9.3" altTextSummary="Postgraduate taught applicant success rates by binary sex and domicile, 2017-21"/>
    </ext>
  </extLst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3D000000}" name="Table41" displayName="Table41" ref="A35:E39" totalsRowShown="0" headerRowDxfId="366">
  <tableColumns count="5">
    <tableColumn id="1" xr3:uid="{00000000-0010-0000-3D00-000001000000}" name="Division"/>
    <tableColumn id="2" xr3:uid="{00000000-0010-0000-3D00-000002000000}" name="UK Female" dataDxfId="365"/>
    <tableColumn id="3" xr3:uid="{00000000-0010-0000-3D00-000003000000}" name="UK Male" dataDxfId="364"/>
    <tableColumn id="4" xr3:uid="{00000000-0010-0000-3D00-000004000000}" name="Non-UK Female" dataDxfId="363"/>
    <tableColumn id="5" xr3:uid="{00000000-0010-0000-3D00-000005000000}" name="Non-UK Male" dataDxfId="36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9.4" altTextSummary="Postgraduate taught applicant success rates by binary sex, division and domicile, 2021"/>
    </ext>
  </extLst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3E000000}" name="Table42" displayName="Table42" ref="A43:E48" totalsRowShown="0" headerRowDxfId="361" dataDxfId="360">
  <tableColumns count="5">
    <tableColumn id="1" xr3:uid="{00000000-0010-0000-3E00-000001000000}" name="Year" dataDxfId="359"/>
    <tableColumn id="2" xr3:uid="{00000000-0010-0000-3E00-000002000000}" name="UK Female" dataDxfId="358"/>
    <tableColumn id="3" xr3:uid="{00000000-0010-0000-3E00-000003000000}" name="UK Male" dataDxfId="357"/>
    <tableColumn id="4" xr3:uid="{00000000-0010-0000-3E00-000004000000}" name="Non-UK Female" dataDxfId="356"/>
    <tableColumn id="5" xr3:uid="{00000000-0010-0000-3E00-000005000000}" name="Non-UK Male" dataDxfId="355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9.5" altTextSummary="Postgraduate research applicant success rates by binary sex and domicile, 2017-21"/>
    </ext>
  </extLst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3F000000}" name="Table43" displayName="Table43" ref="A52:E56" totalsRowShown="0" headerRowDxfId="354">
  <tableColumns count="5">
    <tableColumn id="1" xr3:uid="{00000000-0010-0000-3F00-000001000000}" name="Division"/>
    <tableColumn id="2" xr3:uid="{00000000-0010-0000-3F00-000002000000}" name="UK Female" dataDxfId="353"/>
    <tableColumn id="3" xr3:uid="{00000000-0010-0000-3F00-000003000000}" name="UK Male" dataDxfId="352"/>
    <tableColumn id="4" xr3:uid="{00000000-0010-0000-3F00-000004000000}" name="Non-UK Female" dataDxfId="351"/>
    <tableColumn id="5" xr3:uid="{00000000-0010-0000-3F00-000005000000}" name="Non-UK Male" dataDxfId="35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9.6" altTextSummary="Postgraduate research applicant success rates by binary sex, division and domicile, 2021"/>
    </ext>
  </extLst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41000000}" name="Table45" displayName="Table45" ref="A60:J65" totalsRowShown="0" headerRowDxfId="349" dataDxfId="348">
  <tableColumns count="10">
    <tableColumn id="1" xr3:uid="{00000000-0010-0000-4100-000001000000}" name="Year" dataDxfId="347"/>
    <tableColumn id="2" xr3:uid="{00000000-0010-0000-4100-000002000000}" name="Asian (excl Chinese)" dataDxfId="346"/>
    <tableColumn id="3" xr3:uid="{00000000-0010-0000-4100-000003000000}" name="Chinese" dataDxfId="345"/>
    <tableColumn id="4" xr3:uid="{00000000-0010-0000-4100-000004000000}" name="Black" dataDxfId="344"/>
    <tableColumn id="5" xr3:uid="{00000000-0010-0000-4100-000005000000}" name="Mixed" dataDxfId="343"/>
    <tableColumn id="6" xr3:uid="{00000000-0010-0000-4100-000006000000}" name="Other" dataDxfId="342"/>
    <tableColumn id="7" xr3:uid="{00000000-0010-0000-4100-000007000000}" name="White" dataDxfId="341"/>
    <tableColumn id="8" xr3:uid="{00000000-0010-0000-4100-000008000000}" name="Prefer not to say" dataDxfId="340"/>
    <tableColumn id="9" xr3:uid="{00000000-0010-0000-4100-000009000000}" name="All BME" dataDxfId="339"/>
    <tableColumn id="10" xr3:uid="{00000000-0010-0000-4100-00000A000000}" name="All applicants" dataDxfId="338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9.7" altTextSummary="UK-domiciled undergraduate applicant success rates by ethnic group, 2018-22"/>
    </ext>
  </extLst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42000000}" name="Table46" displayName="Table46" ref="A69:C73" totalsRowShown="0">
  <tableColumns count="3">
    <tableColumn id="1" xr3:uid="{00000000-0010-0000-4200-000001000000}" name="Division"/>
    <tableColumn id="2" xr3:uid="{00000000-0010-0000-4200-000002000000}" name="BME" dataDxfId="337"/>
    <tableColumn id="3" xr3:uid="{00000000-0010-0000-4200-000003000000}" name="White" dataDxfId="336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9.8" altTextSummary="UK-domiciled undergraduate applicant success rates by BME/White ethnicity and division, 2022"/>
    </ext>
  </extLst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43000000}" name="Table47" displayName="Table47" ref="A77:E82" totalsRowShown="0" headerRowDxfId="335" dataDxfId="334">
  <tableColumns count="5">
    <tableColumn id="1" xr3:uid="{00000000-0010-0000-4300-000001000000}" name="Year" dataDxfId="333"/>
    <tableColumn id="2" xr3:uid="{00000000-0010-0000-4300-000002000000}" name="UK BME" dataDxfId="332"/>
    <tableColumn id="3" xr3:uid="{00000000-0010-0000-4300-000003000000}" name="UK White" dataDxfId="331"/>
    <tableColumn id="4" xr3:uid="{00000000-0010-0000-4300-000004000000}" name="Non-UK BME" dataDxfId="330"/>
    <tableColumn id="5" xr3:uid="{00000000-0010-0000-4300-000005000000}" name="Non-UK White" dataDxfId="329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9.9" altTextSummary="Postgraduate taught applicant success rates by BME/White ethnicity and domicile, 2017-21"/>
    </ext>
  </extLst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44000000}" name="Table48" displayName="Table48" ref="A86:E91" totalsRowShown="0" headerRowDxfId="328" dataDxfId="327">
  <tableColumns count="5">
    <tableColumn id="1" xr3:uid="{00000000-0010-0000-4400-000001000000}" name="Year" dataDxfId="326"/>
    <tableColumn id="2" xr3:uid="{00000000-0010-0000-4400-000002000000}" name="UK BME" dataDxfId="325"/>
    <tableColumn id="3" xr3:uid="{00000000-0010-0000-4400-000003000000}" name="UK White" dataDxfId="324"/>
    <tableColumn id="4" xr3:uid="{00000000-0010-0000-4400-000004000000}" name="Non-UK BME" dataDxfId="323"/>
    <tableColumn id="5" xr3:uid="{00000000-0010-0000-4400-000005000000}" name="Non-UK White" dataDxfId="32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9.10" altTextSummary="Postgraduate research applicant success rates by BME/White ethnicity and domicile, 2017-21"/>
    </ext>
  </extLst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45000000}" name="Table49" displayName="Table49" ref="A95:D105" totalsRowShown="0">
  <tableColumns count="4">
    <tableColumn id="1" xr3:uid="{00000000-0010-0000-4500-000001000000}" name="Level of study"/>
    <tableColumn id="2" xr3:uid="{00000000-0010-0000-4500-000002000000}" name="Ethnic group"/>
    <tableColumn id="3" xr3:uid="{00000000-0010-0000-4500-000003000000}" name="UK" dataDxfId="321"/>
    <tableColumn id="4" xr3:uid="{00000000-0010-0000-4500-000004000000}" name="Non-UK" dataDxfId="32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9.11" altTextSummary="Postgraduate applicant success rates by ethnic group, domicile and level of study, 2021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0000000-000C-0000-FFFF-FFFF06000000}" name="Table532" displayName="Table532" ref="A10:G12" totalsRowShown="0" headerRowDxfId="585" dataDxfId="584" dataCellStyle="Percent">
  <tableColumns count="7">
    <tableColumn id="1" xr3:uid="{00000000-0010-0000-0600-000001000000}" name="Governance body"/>
    <tableColumn id="3" xr3:uid="{00000000-0010-0000-0600-000003000000}" name="2017" dataDxfId="583" dataCellStyle="Percent"/>
    <tableColumn id="4" xr3:uid="{00000000-0010-0000-0600-000004000000}" name="2018" dataDxfId="582" dataCellStyle="Percent"/>
    <tableColumn id="5" xr3:uid="{00000000-0010-0000-0600-000005000000}" name="2019" dataDxfId="581" dataCellStyle="Percent"/>
    <tableColumn id="6" xr3:uid="{00000000-0010-0000-0600-000006000000}" name="2020" dataDxfId="580" dataCellStyle="Percent"/>
    <tableColumn id="7" xr3:uid="{00000000-0010-0000-0600-000007000000}" name="2021" dataDxfId="579" dataCellStyle="Percent"/>
    <tableColumn id="2" xr3:uid="{F13F492F-D0E9-4F53-8DAA-A8D7F3C0D9AF}" name="2022" dataDxfId="578" dataCellStyle="Percent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.1" altTextSummary="Female membership of University governance bodies, 2017-22"/>
    </ext>
  </extLst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0000000-000C-0000-FFFF-FFFF46000000}" name="Table101" displayName="Table101" ref="A109:E114" totalsRowShown="0" headerRowDxfId="319" dataDxfId="318">
  <tableColumns count="5">
    <tableColumn id="1" xr3:uid="{00000000-0010-0000-4600-000001000000}" name="Year" dataDxfId="317"/>
    <tableColumn id="2" xr3:uid="{00000000-0010-0000-4600-000002000000}" name="UK Disabled" dataDxfId="316"/>
    <tableColumn id="3" xr3:uid="{00000000-0010-0000-4600-000003000000}" name="UK No disability" dataDxfId="315"/>
    <tableColumn id="4" xr3:uid="{00000000-0010-0000-4600-000004000000}" name="Non-UK Disabled" dataDxfId="314"/>
    <tableColumn id="5" xr3:uid="{00000000-0010-0000-4600-000005000000}" name="Non-UK No disability" dataDxfId="3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9.12" altTextSummary="Undergraduate applicant success rates by disability status and domicile, 2018-22"/>
    </ext>
  </extLst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00000000-000C-0000-FFFF-FFFF47000000}" name="Table102" displayName="Table102" ref="A118:E122" totalsRowShown="0">
  <tableColumns count="5">
    <tableColumn id="1" xr3:uid="{00000000-0010-0000-4700-000001000000}" name="Division"/>
    <tableColumn id="2" xr3:uid="{00000000-0010-0000-4700-000002000000}" name="UK Disabled" dataDxfId="312"/>
    <tableColumn id="3" xr3:uid="{00000000-0010-0000-4700-000003000000}" name="UK No disability" dataDxfId="311"/>
    <tableColumn id="4" xr3:uid="{00000000-0010-0000-4700-000004000000}" name="Non-UK Disabled" dataDxfId="310"/>
    <tableColumn id="5" xr3:uid="{00000000-0010-0000-4700-000005000000}" name="Non-UK No disability" dataDxfId="309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9.13" altTextSummary="Undergraduate applicant success rates by disability status, division and domicile, 2022"/>
    </ext>
  </extLst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00000000-000C-0000-FFFF-FFFF48000000}" name="Table103" displayName="Table103" ref="A126:B137" totalsRowShown="0">
  <tableColumns count="2">
    <tableColumn id="1" xr3:uid="{00000000-0010-0000-4800-000001000000}" name="Disability type"/>
    <tableColumn id="2" xr3:uid="{00000000-0010-0000-4800-000002000000}" name="Success rate" dataDxfId="308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9.14" altTextSummary="Undergraduate success rates by impairment type, 2020 to 2022 (combined)"/>
    </ext>
  </extLst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00000000-000C-0000-FFFF-FFFF49000000}" name="Table104" displayName="Table104" ref="A141:E146" totalsRowShown="0" headerRowDxfId="307" dataDxfId="306">
  <tableColumns count="5">
    <tableColumn id="1" xr3:uid="{00000000-0010-0000-4900-000001000000}" name="Year" dataDxfId="305"/>
    <tableColumn id="2" xr3:uid="{00000000-0010-0000-4900-000002000000}" name="UK Disabled" dataDxfId="304"/>
    <tableColumn id="3" xr3:uid="{00000000-0010-0000-4900-000003000000}" name="UK No disability" dataDxfId="303"/>
    <tableColumn id="4" xr3:uid="{00000000-0010-0000-4900-000004000000}" name="Non-UK Disabled" dataDxfId="302"/>
    <tableColumn id="5" xr3:uid="{00000000-0010-0000-4900-000005000000}" name="Non-UK No disability" dataDxfId="301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9.15" altTextSummary="Postgraduate taught applicant success rates by disability status and domicile, 2017-21"/>
    </ext>
  </extLst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00000000-000C-0000-FFFF-FFFF4A000000}" name="Table105" displayName="Table105" ref="A150:B161" totalsRowShown="0">
  <tableColumns count="2">
    <tableColumn id="1" xr3:uid="{00000000-0010-0000-4A00-000001000000}" name="Disability type"/>
    <tableColumn id="2" xr3:uid="{00000000-0010-0000-4A00-000002000000}" name="Success rate" dataDxfId="30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9.16" altTextSummary="Postgraduate taught applicant success rates by impairment type, 2019 to 2021 (combined)"/>
    </ext>
  </extLst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0000000-000C-0000-FFFF-FFFF4B000000}" name="Table106" displayName="Table106" ref="A165:E170" totalsRowShown="0" headerRowDxfId="299" dataDxfId="298">
  <tableColumns count="5">
    <tableColumn id="1" xr3:uid="{00000000-0010-0000-4B00-000001000000}" name="Year" dataDxfId="297"/>
    <tableColumn id="2" xr3:uid="{00000000-0010-0000-4B00-000002000000}" name="UK Disabled" dataDxfId="296"/>
    <tableColumn id="3" xr3:uid="{00000000-0010-0000-4B00-000003000000}" name="UK No disability" dataDxfId="295"/>
    <tableColumn id="4" xr3:uid="{00000000-0010-0000-4B00-000004000000}" name="Non-UK Disabled" dataDxfId="294"/>
    <tableColumn id="5" xr3:uid="{00000000-0010-0000-4B00-000005000000}" name="Non-UK No disability" dataDxfId="29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9.17" altTextSummary="Postgraduate research applicant success rates by disability status and domicile, 2017-21"/>
    </ext>
  </extLst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00000000-000C-0000-FFFF-FFFF4C000000}" name="Table107" displayName="Table107" ref="A174:B185" totalsRowShown="0">
  <tableColumns count="2">
    <tableColumn id="1" xr3:uid="{00000000-0010-0000-4C00-000001000000}" name="Disability type"/>
    <tableColumn id="2" xr3:uid="{00000000-0010-0000-4C00-000002000000}" name="Success rate" dataDxfId="29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9.18" altTextSummary="Postgraduate research applicant success rates by impairment type, 2019 to 2021 (combined)"/>
    </ext>
  </extLst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00000000-000C-0000-FFFF-FFFF4D000000}" name="Table108" displayName="Table108" ref="A189:D194" totalsRowShown="0">
  <tableColumns count="4">
    <tableColumn id="1" xr3:uid="{00000000-0010-0000-4D00-000001000000}" name="Age band"/>
    <tableColumn id="2" xr3:uid="{00000000-0010-0000-4D00-000002000000}" name="Female" dataDxfId="291"/>
    <tableColumn id="5" xr3:uid="{7A6E7CA5-BE29-4D20-A98F-FD76174610F9}" name="Male" dataDxfId="290"/>
    <tableColumn id="4" xr3:uid="{E476BBBC-17DB-4DEF-879A-B2710CC12D56}" name="Total" dataDxfId="289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9.19" altTextSummary="Undergraduate applicant success rates by age band and binary sex, 2020 to 2022 (combined)"/>
    </ext>
  </extLst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00000000-000C-0000-FFFF-FFFF4E000000}" name="Table109" displayName="Table109" ref="A198:G203" totalsRowShown="0">
  <tableColumns count="7">
    <tableColumn id="1" xr3:uid="{00000000-0010-0000-4E00-000001000000}" name="Age band"/>
    <tableColumn id="2" xr3:uid="{00000000-0010-0000-4E00-000002000000}" name="Successful" dataDxfId="288"/>
    <tableColumn id="5" xr3:uid="{13051A61-BE5D-4394-9685-E59DF072FC41}" name="% of successful" dataDxfId="287">
      <calculatedColumnFormula>Table109[[#This Row],[Successful]]/B$203</calculatedColumnFormula>
    </tableColumn>
    <tableColumn id="3" xr3:uid="{00000000-0010-0000-4E00-000003000000}" name="Unsuccessful" dataDxfId="286"/>
    <tableColumn id="6" xr3:uid="{3C58B062-4974-43AF-933C-88D306CE7371}" name="% of unsuccessful" dataDxfId="285">
      <calculatedColumnFormula>Table109[[#This Row],[Unsuccessful]]/D$203</calculatedColumnFormula>
    </tableColumn>
    <tableColumn id="4" xr3:uid="{00000000-0010-0000-4E00-000004000000}" name="Total Applicants" dataDxfId="284"/>
    <tableColumn id="7" xr3:uid="{829A4CAE-C58E-4D85-8EE4-14E999366B0E}" name="% of total" dataDxfId="283">
      <calculatedColumnFormula>Table109[[#This Row],[Total Applicants]]/F$203</calculatedColumnFormula>
    </tableColumn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9.20" altTextSummary="Undergraduate applicant outcomes by age band, 2020 to 2022 (combined)"/>
    </ext>
  </extLst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00000000-000C-0000-FFFF-FFFF4F000000}" name="Table110" displayName="Table110" ref="A207:F211" totalsRowShown="0">
  <tableColumns count="6">
    <tableColumn id="1" xr3:uid="{00000000-0010-0000-4F00-000001000000}" name="Level of study"/>
    <tableColumn id="2" xr3:uid="{00000000-0010-0000-4F00-000002000000}" name="Domicile"/>
    <tableColumn id="3" xr3:uid="{00000000-0010-0000-4F00-000003000000}" name="21 and under" dataDxfId="282"/>
    <tableColumn id="4" xr3:uid="{00000000-0010-0000-4F00-000004000000}" name="22-25" dataDxfId="281"/>
    <tableColumn id="5" xr3:uid="{00000000-0010-0000-4F00-000005000000}" name="26-35" dataDxfId="280"/>
    <tableColumn id="6" xr3:uid="{00000000-0010-0000-4F00-000006000000}" name="36+" dataDxfId="279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9.21" altTextSummary="Postgraduate applicant success rates by age band, domicile and level of study, 2021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0000000-000C-0000-FFFF-FFFF07000000}" name="Table85" displayName="Table85" ref="A72:B80" totalsRowShown="0" tableBorderDxfId="577">
  <tableColumns count="2">
    <tableColumn id="1" xr3:uid="{00000000-0010-0000-0700-000001000000}" name="Binary sex and ethnicity" dataDxfId="576"/>
    <tableColumn id="2" xr3:uid="{00000000-0010-0000-0700-000002000000}" name="% of total membership" dataDxfId="575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.8" altTextSummary="University governance body membership by binary sex and BME/White ethnicity, 2022"/>
    </ext>
  </extLst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50000000}" name="Table50" displayName="Table50" ref="A9:E14" totalsRowShown="0">
  <tableColumns count="5">
    <tableColumn id="2" xr3:uid="{00000000-0010-0000-5000-000002000000}" name="Year" dataDxfId="278"/>
    <tableColumn id="3" xr3:uid="{00000000-0010-0000-5000-000003000000}" name="UG" dataDxfId="277"/>
    <tableColumn id="5" xr3:uid="{18E8779E-0B74-4C15-894C-0476C579E84C}" name="PGT" dataDxfId="276"/>
    <tableColumn id="4" xr3:uid="{3DE64492-F4E5-4596-A70F-C1E848A9B129}" name="PGR" dataDxfId="275"/>
    <tableColumn id="6" xr3:uid="{F6ECCF28-6E51-4D10-94CD-607B57460016}" name="Total" dataDxfId="274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0.1" altTextSummary="Female students by level of study, 2018-22"/>
    </ext>
  </extLst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00000000-000C-0000-FFFF-FFFF51000000}" name="Table111" displayName="Table111" ref="A18:E23" totalsRowShown="0">
  <tableColumns count="5">
    <tableColumn id="1" xr3:uid="{00000000-0010-0000-5100-000001000000}" name="Year"/>
    <tableColumn id="2" xr3:uid="{00000000-0010-0000-5100-000002000000}" name="UK Female" dataDxfId="273"/>
    <tableColumn id="3" xr3:uid="{00000000-0010-0000-5100-000003000000}" name="UK Male" dataDxfId="272"/>
    <tableColumn id="4" xr3:uid="{00000000-0010-0000-5100-000004000000}" name="Non-UK Female" dataDxfId="271"/>
    <tableColumn id="5" xr3:uid="{00000000-0010-0000-5100-000005000000}" name="Non-UK Male" dataDxfId="27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0.2" altTextSummary="Female students by domicile, 2018-22"/>
    </ext>
  </extLst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00000000-000C-0000-FFFF-FFFF52000000}" name="Table112" displayName="Table112" ref="A27:F32" totalsRowShown="0">
  <tableColumns count="6">
    <tableColumn id="1" xr3:uid="{00000000-0010-0000-5200-000001000000}" name="Division"/>
    <tableColumn id="3" xr3:uid="{00000000-0010-0000-5200-000003000000}" name="2018" dataDxfId="269"/>
    <tableColumn id="4" xr3:uid="{00000000-0010-0000-5200-000004000000}" name="2019" dataDxfId="268"/>
    <tableColumn id="5" xr3:uid="{00000000-0010-0000-5200-000005000000}" name="2020" dataDxfId="267"/>
    <tableColumn id="6" xr3:uid="{00000000-0010-0000-5200-000006000000}" name="2021" dataDxfId="266"/>
    <tableColumn id="7" xr3:uid="{0BD3FF80-F429-4F5F-9EB4-13D06F772F7A}" name="2022" dataDxfId="265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0.3" altTextSummary="Female students by division, 2018-22"/>
    </ext>
  </extLst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00000000-000C-0000-FFFF-FFFF53000000}" name="Table113" displayName="Table113" ref="A36:F39" totalsRowShown="0">
  <tableColumns count="6">
    <tableColumn id="1" xr3:uid="{00000000-0010-0000-5300-000001000000}" name="Level of study"/>
    <tableColumn id="3" xr3:uid="{00000000-0010-0000-5300-000003000000}" name="2018" dataDxfId="264"/>
    <tableColumn id="4" xr3:uid="{00000000-0010-0000-5300-000004000000}" name="2019"/>
    <tableColumn id="5" xr3:uid="{00000000-0010-0000-5300-000005000000}" name="2020"/>
    <tableColumn id="6" xr3:uid="{00000000-0010-0000-5300-000006000000}" name="2021"/>
    <tableColumn id="7" xr3:uid="{3D0ECA09-9BCB-42B0-814F-CF5EFF1D7890}" name="202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0.4" altTextSummary="Female students in MPLS by level of study, 2018-22"/>
    </ext>
  </extLst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00000000-000C-0000-FFFF-FFFF54000000}" name="Table114" displayName="Table114" ref="A43:F47" totalsRowShown="0" headerRowDxfId="263">
  <tableColumns count="6">
    <tableColumn id="1" xr3:uid="{00000000-0010-0000-5400-000001000000}" name="Domicile"/>
    <tableColumn id="3" xr3:uid="{00000000-0010-0000-5400-000003000000}" name="2018" dataDxfId="262"/>
    <tableColumn id="4" xr3:uid="{00000000-0010-0000-5400-000004000000}" name="2019" dataDxfId="261"/>
    <tableColumn id="5" xr3:uid="{00000000-0010-0000-5400-000005000000}" name="2020" dataDxfId="260"/>
    <tableColumn id="6" xr3:uid="{00000000-0010-0000-5400-000006000000}" name="2021" dataDxfId="259"/>
    <tableColumn id="7" xr3:uid="{7C9A741A-2BDD-480B-857D-C963F27CB354}" name="2022" dataDxfId="258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0.5" altTextSummary="Black and Minority Ethnic students by domicile, 2018-22"/>
    </ext>
  </extLst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00000000-000C-0000-FFFF-FFFF56000000}" name="Table116" displayName="Table116" ref="A61:F66" totalsRowShown="0" headerRowDxfId="257">
  <tableColumns count="6">
    <tableColumn id="1" xr3:uid="{00000000-0010-0000-5600-000001000000}" name="Year"/>
    <tableColumn id="2" xr3:uid="{00000000-0010-0000-5600-000002000000}" name="HUMS" dataDxfId="256"/>
    <tableColumn id="3" xr3:uid="{00000000-0010-0000-5600-000003000000}" name="MPLS" dataDxfId="255"/>
    <tableColumn id="4" xr3:uid="{00000000-0010-0000-5600-000004000000}" name="MSD" dataDxfId="254"/>
    <tableColumn id="5" xr3:uid="{00000000-0010-0000-5600-000005000000}" name="SSD" dataDxfId="253"/>
    <tableColumn id="6" xr3:uid="{00000000-0010-0000-5600-000006000000}" name="OUDCE" dataDxfId="25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0.7" altTextSummary="UK-domiciled Black and Minority Ethnic students by division, 2018-22"/>
    </ext>
  </extLst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00000000-000C-0000-FFFF-FFFF57000000}" name="Table117" displayName="Table117" ref="A70:F75" totalsRowShown="0" headerRowDxfId="251">
  <tableColumns count="6">
    <tableColumn id="1" xr3:uid="{00000000-0010-0000-5700-000001000000}" name="Year"/>
    <tableColumn id="2" xr3:uid="{00000000-0010-0000-5700-000002000000}" name="HUMS" dataDxfId="250"/>
    <tableColumn id="3" xr3:uid="{00000000-0010-0000-5700-000003000000}" name="MPLS" dataDxfId="249"/>
    <tableColumn id="4" xr3:uid="{00000000-0010-0000-5700-000004000000}" name="MSD" dataDxfId="248"/>
    <tableColumn id="5" xr3:uid="{00000000-0010-0000-5700-000005000000}" name="SSD" dataDxfId="247"/>
    <tableColumn id="6" xr3:uid="{00000000-0010-0000-5700-000006000000}" name="OUDCE" dataDxfId="246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0.8" altTextSummary="Non-UK-domiciled Black and Minority Ethnic students by division, 2018-22"/>
    </ext>
  </extLst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00000000-000C-0000-FFFF-FFFF58000000}" name="Table118" displayName="Table118" ref="A90:F97" totalsRowShown="0" headerRowDxfId="245">
  <tableColumns count="6">
    <tableColumn id="1" xr3:uid="{00000000-0010-0000-5800-000001000000}" name="Ethnic group"/>
    <tableColumn id="3" xr3:uid="{00000000-0010-0000-5800-000003000000}" name="2018" dataDxfId="244"/>
    <tableColumn id="4" xr3:uid="{00000000-0010-0000-5800-000004000000}" name="2019" dataDxfId="243"/>
    <tableColumn id="5" xr3:uid="{00000000-0010-0000-5800-000005000000}" name="2020" dataDxfId="242"/>
    <tableColumn id="6" xr3:uid="{00000000-0010-0000-5800-000006000000}" name="2021" dataDxfId="241"/>
    <tableColumn id="7" xr3:uid="{1B916A14-9666-496D-8E6D-7BECD4C34B69}" name="2022" dataDxfId="24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0.10" altTextSummary="UK-domiciled students by ethnic group, 2018-22"/>
    </ext>
  </extLst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00000000-000C-0000-FFFF-FFFF59000000}" name="Table119" displayName="Table119" ref="A101:F108" totalsRowShown="0" headerRowDxfId="239">
  <tableColumns count="6">
    <tableColumn id="1" xr3:uid="{00000000-0010-0000-5900-000001000000}" name="Ethnic group"/>
    <tableColumn id="3" xr3:uid="{00000000-0010-0000-5900-000003000000}" name="2018" dataDxfId="238"/>
    <tableColumn id="4" xr3:uid="{00000000-0010-0000-5900-000004000000}" name="2019" dataDxfId="237"/>
    <tableColumn id="5" xr3:uid="{00000000-0010-0000-5900-000005000000}" name="2020" dataDxfId="236"/>
    <tableColumn id="6" xr3:uid="{00000000-0010-0000-5900-000006000000}" name="2021" dataDxfId="235"/>
    <tableColumn id="7" xr3:uid="{A5FCF57E-7BB2-457E-A0C5-F30531D68560}" name="2022" dataDxfId="234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0.11" altTextSummary="Non-UK-domiciled students by ethnic group, 2018-22"/>
    </ext>
  </extLst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00000000-000C-0000-FFFF-FFFF5A000000}" name="Table120" displayName="Table120" ref="A112:H134" totalsRowShown="0">
  <tableColumns count="8">
    <tableColumn id="1" xr3:uid="{00000000-0010-0000-5A00-000001000000}" name="Ethnic group"/>
    <tableColumn id="2" xr3:uid="{00000000-0010-0000-5A00-000002000000}" name="Ethnicity"/>
    <tableColumn id="3" xr3:uid="{00000000-0010-0000-5A00-000003000000}" name="Humanities" dataDxfId="233"/>
    <tableColumn id="4" xr3:uid="{00000000-0010-0000-5A00-000004000000}" name="MPLS" dataDxfId="232"/>
    <tableColumn id="5" xr3:uid="{00000000-0010-0000-5A00-000005000000}" name="Medical Sciences" dataDxfId="231"/>
    <tableColumn id="6" xr3:uid="{00000000-0010-0000-5A00-000006000000}" name="Social Sciences" dataDxfId="230"/>
    <tableColumn id="7" xr3:uid="{00000000-0010-0000-5A00-000007000000}" name="Continuing Education" dataDxfId="229"/>
    <tableColumn id="8" xr3:uid="{00000000-0010-0000-5A00-000008000000}" name="Grand Total" dataDxfId="228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0.12" altTextSummary="UK-domiciled students by ethnicity and division, 2022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08000000}" name="Table27" displayName="Table27" ref="A61:D68" totalsRowShown="0" headerRowDxfId="574" dataDxfId="573" tableBorderDxfId="572">
  <tableColumns count="4">
    <tableColumn id="1" xr3:uid="{00000000-0010-0000-0800-000001000000}" name="Committee of Council" dataDxfId="571"/>
    <tableColumn id="2" xr3:uid="{00000000-0010-0000-0800-000002000000}" name="BME" dataDxfId="570"/>
    <tableColumn id="3" xr3:uid="{00000000-0010-0000-0800-000003000000}" name="Prefer not to say" dataDxfId="569"/>
    <tableColumn id="4" xr3:uid="{00000000-0010-0000-0800-000004000000}" name="No data" dataDxfId="568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.7" altTextSummary="Black and Minority Ethnic members of Council and its five main committees, 2022"/>
    </ext>
  </extLst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00000000-000C-0000-FFFF-FFFF5C000000}" name="Table122" displayName="Table122" ref="A165:F169" totalsRowShown="0" headerRowDxfId="227">
  <tableColumns count="6">
    <tableColumn id="1" xr3:uid="{00000000-0010-0000-5C00-000001000000}" name="Level of study"/>
    <tableColumn id="3" xr3:uid="{00000000-0010-0000-5C00-000003000000}" name="2018" dataDxfId="226"/>
    <tableColumn id="4" xr3:uid="{00000000-0010-0000-5C00-000004000000}" name="2019" dataDxfId="225"/>
    <tableColumn id="5" xr3:uid="{00000000-0010-0000-5C00-000005000000}" name="2020" dataDxfId="224"/>
    <tableColumn id="6" xr3:uid="{00000000-0010-0000-5C00-000006000000}" name="2021" dataDxfId="223"/>
    <tableColumn id="8" xr3:uid="{98772AB1-4086-407B-A399-567C9B32CECA}" name="2022" dataDxfId="22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0.15" altTextSummary="Disabled students by level of study, 2018-22"/>
    </ext>
  </extLst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00000000-000C-0000-FFFF-FFFF5D000000}" name="Table123" displayName="Table123" ref="A173:G179" totalsRowShown="0">
  <tableColumns count="7">
    <tableColumn id="1" xr3:uid="{00000000-0010-0000-5D00-000001000000}" name="Level of study"/>
    <tableColumn id="2" xr3:uid="{00000000-0010-0000-5D00-000002000000}" name="Year" dataDxfId="221"/>
    <tableColumn id="4" xr3:uid="{00000000-0010-0000-5D00-000004000000}" name="2018" dataDxfId="220"/>
    <tableColumn id="12" xr3:uid="{8BBA9ECC-EE09-4B5A-B854-9565ECF75874}" name="2019" dataDxfId="219"/>
    <tableColumn id="11" xr3:uid="{77F72B4C-497B-4476-A1FF-84A1F7D53F3B}" name="2020" dataDxfId="218"/>
    <tableColumn id="10" xr3:uid="{0F17DC52-315C-439D-A255-88CB53E4997D}" name="2021" dataDxfId="217"/>
    <tableColumn id="9" xr3:uid="{44FB9F29-8D46-40F7-B9F1-89286571579D}" name="2022" dataDxfId="216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0.16" altTextSummary="Disabled students by level of study and domicile, 2018-22"/>
    </ext>
  </extLst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00000000-000C-0000-FFFF-FFFF5E000000}" name="Table124" displayName="Table124" ref="A183:F188" totalsRowShown="0" headerRowDxfId="215">
  <tableColumns count="6">
    <tableColumn id="1" xr3:uid="{00000000-0010-0000-5E00-000001000000}" name="Division"/>
    <tableColumn id="3" xr3:uid="{00000000-0010-0000-5E00-000003000000}" name="2018" dataDxfId="214"/>
    <tableColumn id="4" xr3:uid="{00000000-0010-0000-5E00-000004000000}" name="2019" dataDxfId="213"/>
    <tableColumn id="5" xr3:uid="{00000000-0010-0000-5E00-000005000000}" name="2020" dataDxfId="212"/>
    <tableColumn id="6" xr3:uid="{00000000-0010-0000-5E00-000006000000}" name="2021" dataDxfId="211"/>
    <tableColumn id="7" xr3:uid="{C4131109-EA31-4A89-B93E-3A4E903550E0}" name="2022" dataDxfId="21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0.17" altTextSummary="Disabled students by division, 2018-22"/>
    </ext>
  </extLst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00000000-000C-0000-FFFF-FFFF5F000000}" name="Table125" displayName="Table125" ref="A192:F202" totalsRowShown="0" headerRowDxfId="209">
  <tableColumns count="6">
    <tableColumn id="1" xr3:uid="{00000000-0010-0000-5F00-000001000000}" name="Disability or impairment type" dataDxfId="208"/>
    <tableColumn id="3" xr3:uid="{00000000-0010-0000-5F00-000003000000}" name="2018" dataDxfId="207"/>
    <tableColumn id="4" xr3:uid="{00000000-0010-0000-5F00-000004000000}" name="2019" dataDxfId="206"/>
    <tableColumn id="5" xr3:uid="{00000000-0010-0000-5F00-000005000000}" name="2020" dataDxfId="205"/>
    <tableColumn id="6" xr3:uid="{00000000-0010-0000-5F00-000006000000}" name="2021" dataDxfId="204"/>
    <tableColumn id="7" xr3:uid="{C4990D2C-5E5C-4144-9D0D-7B06C08CEF53}" name="2022" dataDxfId="20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0.18" altTextSummary="Disabled students by impairment type, 2018-22"/>
    </ext>
  </extLst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00000000-000C-0000-FFFF-FFFF60000000}" name="Table126" displayName="Table126" ref="A206:F212" totalsRowShown="0" headerRowDxfId="202">
  <tableColumns count="6">
    <tableColumn id="1" xr3:uid="{00000000-0010-0000-6000-000001000000}" name="Sexual orientation"/>
    <tableColumn id="3" xr3:uid="{00000000-0010-0000-6000-000003000000}" name="2018" dataDxfId="201"/>
    <tableColumn id="4" xr3:uid="{00000000-0010-0000-6000-000004000000}" name="2019" dataDxfId="200"/>
    <tableColumn id="5" xr3:uid="{00000000-0010-0000-6000-000005000000}" name="2020" dataDxfId="199"/>
    <tableColumn id="6" xr3:uid="{00000000-0010-0000-6000-000006000000}" name="2021" dataDxfId="198"/>
    <tableColumn id="7" xr3:uid="{9C59FEFA-CD73-477E-A471-21A7B861A3A5}" name="2022" dataDxfId="197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0.19" altTextSummary="On-course students by sexual orientation, 2018-22"/>
    </ext>
  </extLst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00000000-000C-0000-FFFF-FFFF61000000}" name="Table127" displayName="Table127" ref="A216:F218" totalsRowShown="0" headerRowDxfId="196">
  <tableColumns count="6">
    <tableColumn id="1" xr3:uid="{00000000-0010-0000-6100-000001000000}" name="Domicile"/>
    <tableColumn id="3" xr3:uid="{00000000-0010-0000-6100-000003000000}" name="2018" dataDxfId="195"/>
    <tableColumn id="4" xr3:uid="{00000000-0010-0000-6100-000004000000}" name="2019" dataDxfId="194"/>
    <tableColumn id="5" xr3:uid="{00000000-0010-0000-6100-000005000000}" name="2020" dataDxfId="193"/>
    <tableColumn id="6" xr3:uid="{00000000-0010-0000-6100-000006000000}" name="2021" dataDxfId="192"/>
    <tableColumn id="7" xr3:uid="{C2681C9B-C337-4907-B288-A8634588EF91}" name="2022" dataDxfId="191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0.20" altTextSummary="LGB+ students by domicile, 2018-22"/>
    </ext>
  </extLst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00000000-000C-0000-FFFF-FFFF62000000}" name="Table128" displayName="Table128" ref="A222:F227" totalsRowShown="0">
  <tableColumns count="6">
    <tableColumn id="1" xr3:uid="{00000000-0010-0000-6200-000001000000}" name="Division"/>
    <tableColumn id="3" xr3:uid="{00000000-0010-0000-6200-000003000000}" name="2018" dataDxfId="190"/>
    <tableColumn id="4" xr3:uid="{00000000-0010-0000-6200-000004000000}" name="2019" dataDxfId="189"/>
    <tableColumn id="5" xr3:uid="{00000000-0010-0000-6200-000005000000}" name="2020" dataDxfId="188"/>
    <tableColumn id="6" xr3:uid="{00000000-0010-0000-6200-000006000000}" name="2021" dataDxfId="187"/>
    <tableColumn id="7" xr3:uid="{6C5DD86C-08E4-48C4-B018-C1EDEA76F176}" name="2022" dataDxfId="186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0.21" altTextSummary="LGB+ students by division, 2018-22"/>
    </ext>
  </extLst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00000000-000C-0000-FFFF-FFFF63000000}" name="Table129" displayName="Table129" ref="A231:F233" totalsRowShown="0" headerRowDxfId="185">
  <tableColumns count="6">
    <tableColumn id="1" xr3:uid="{00000000-0010-0000-6300-000001000000}" name="Sexual orientation"/>
    <tableColumn id="3" xr3:uid="{00000000-0010-0000-6300-000003000000}" name="2018" dataDxfId="184"/>
    <tableColumn id="4" xr3:uid="{00000000-0010-0000-6300-000004000000}" name="2019" dataDxfId="183"/>
    <tableColumn id="5" xr3:uid="{00000000-0010-0000-6300-000005000000}" name="2020" dataDxfId="182"/>
    <tableColumn id="6" xr3:uid="{00000000-0010-0000-6300-000006000000}" name="2021" dataDxfId="181"/>
    <tableColumn id="7" xr3:uid="{605AD1D2-A69C-4121-AE22-3C24E0FBC404}" name="2022" dataDxfId="18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0.22" altTextSummary="Disability declaration by sexual orientation, 2018-22"/>
    </ext>
  </extLst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00000000-000C-0000-FFFF-FFFF64000000}" name="Table130" displayName="Table130" ref="A237:F247" totalsRowShown="0">
  <tableColumns count="6">
    <tableColumn id="1" xr3:uid="{00000000-0010-0000-6400-000001000000}" name=" Religion or belief"/>
    <tableColumn id="3" xr3:uid="{00000000-0010-0000-6400-000003000000}" name="2018" dataDxfId="179"/>
    <tableColumn id="4" xr3:uid="{00000000-0010-0000-6400-000004000000}" name="2019" dataDxfId="178"/>
    <tableColumn id="5" xr3:uid="{00000000-0010-0000-6400-000005000000}" name="2020" dataDxfId="177"/>
    <tableColumn id="6" xr3:uid="{00000000-0010-0000-6400-000006000000}" name="2021" dataDxfId="176"/>
    <tableColumn id="7" xr3:uid="{1D674191-78E0-4543-A5AA-D1DF65146295}" name="2022" dataDxfId="175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0.23" altTextSummary="On-course students by religion or belief, 2018-22"/>
    </ext>
  </extLst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00000000-000C-0000-FFFF-FFFF65000000}" name="Table131" displayName="Table131" ref="A251:B264" totalsRowShown="0">
  <tableColumns count="2">
    <tableColumn id="1" xr3:uid="{00000000-0010-0000-6500-000001000000}" name="Demographic group"/>
    <tableColumn id="2" xr3:uid="{00000000-0010-0000-6500-000002000000}" name="% Has a religion or belief" dataDxfId="174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Table 10.24" altTextSummary="On-course students with a religion or belief by domicile, level of study and division, 2022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x.ac.uk/about/facts-and-figures/admissions-statistics" TargetMode="External"/><Relationship Id="rId3" Type="http://schemas.openxmlformats.org/officeDocument/2006/relationships/hyperlink" Target="https://edu.admin.ox.ac.uk/" TargetMode="External"/><Relationship Id="rId7" Type="http://schemas.openxmlformats.org/officeDocument/2006/relationships/hyperlink" Target="https://edu.admin.ox.ac.uk/equality-objectives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academic.admin.ox.ac.uk/student-statistics" TargetMode="External"/><Relationship Id="rId1" Type="http://schemas.openxmlformats.org/officeDocument/2006/relationships/hyperlink" Target="https://hrsystems.admin.ox.ac.uk/hr-analytics" TargetMode="External"/><Relationship Id="rId6" Type="http://schemas.openxmlformats.org/officeDocument/2006/relationships/hyperlink" Target="https://edu.admin.ox.ac.uk/equality-report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equality@admin.ox.ac.uk" TargetMode="External"/><Relationship Id="rId10" Type="http://schemas.openxmlformats.org/officeDocument/2006/relationships/hyperlink" Target="https://www.ox.ac.uk/about/facts-and-figures/undergraduate-degree-classifications" TargetMode="External"/><Relationship Id="rId4" Type="http://schemas.openxmlformats.org/officeDocument/2006/relationships/hyperlink" Target="https://www.hesa.ac.uk/" TargetMode="External"/><Relationship Id="rId9" Type="http://schemas.openxmlformats.org/officeDocument/2006/relationships/hyperlink" Target="https://hrsystems.admin.ox.ac.uk/staffing-figures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8.xml"/><Relationship Id="rId1" Type="http://schemas.openxmlformats.org/officeDocument/2006/relationships/hyperlink" Target="https://edu.admin.ox.ac.uk/equality-report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4.xml"/><Relationship Id="rId13" Type="http://schemas.openxmlformats.org/officeDocument/2006/relationships/table" Target="../tables/table69.xml"/><Relationship Id="rId18" Type="http://schemas.openxmlformats.org/officeDocument/2006/relationships/table" Target="../tables/table74.xml"/><Relationship Id="rId3" Type="http://schemas.openxmlformats.org/officeDocument/2006/relationships/table" Target="../tables/table59.xml"/><Relationship Id="rId21" Type="http://schemas.openxmlformats.org/officeDocument/2006/relationships/table" Target="../tables/table77.xml"/><Relationship Id="rId7" Type="http://schemas.openxmlformats.org/officeDocument/2006/relationships/table" Target="../tables/table63.xml"/><Relationship Id="rId12" Type="http://schemas.openxmlformats.org/officeDocument/2006/relationships/table" Target="../tables/table68.xml"/><Relationship Id="rId17" Type="http://schemas.openxmlformats.org/officeDocument/2006/relationships/table" Target="../tables/table73.xml"/><Relationship Id="rId2" Type="http://schemas.openxmlformats.org/officeDocument/2006/relationships/printerSettings" Target="../printerSettings/printerSettings8.bin"/><Relationship Id="rId16" Type="http://schemas.openxmlformats.org/officeDocument/2006/relationships/table" Target="../tables/table72.xml"/><Relationship Id="rId20" Type="http://schemas.openxmlformats.org/officeDocument/2006/relationships/table" Target="../tables/table76.xml"/><Relationship Id="rId1" Type="http://schemas.openxmlformats.org/officeDocument/2006/relationships/hyperlink" Target="https://edu.admin.ox.ac.uk/equality-report" TargetMode="External"/><Relationship Id="rId6" Type="http://schemas.openxmlformats.org/officeDocument/2006/relationships/table" Target="../tables/table62.xml"/><Relationship Id="rId11" Type="http://schemas.openxmlformats.org/officeDocument/2006/relationships/table" Target="../tables/table67.xml"/><Relationship Id="rId5" Type="http://schemas.openxmlformats.org/officeDocument/2006/relationships/table" Target="../tables/table61.xml"/><Relationship Id="rId15" Type="http://schemas.openxmlformats.org/officeDocument/2006/relationships/table" Target="../tables/table71.xml"/><Relationship Id="rId23" Type="http://schemas.openxmlformats.org/officeDocument/2006/relationships/table" Target="../tables/table79.xml"/><Relationship Id="rId10" Type="http://schemas.openxmlformats.org/officeDocument/2006/relationships/table" Target="../tables/table66.xml"/><Relationship Id="rId19" Type="http://schemas.openxmlformats.org/officeDocument/2006/relationships/table" Target="../tables/table75.xml"/><Relationship Id="rId4" Type="http://schemas.openxmlformats.org/officeDocument/2006/relationships/table" Target="../tables/table60.xml"/><Relationship Id="rId9" Type="http://schemas.openxmlformats.org/officeDocument/2006/relationships/table" Target="../tables/table65.xml"/><Relationship Id="rId14" Type="http://schemas.openxmlformats.org/officeDocument/2006/relationships/table" Target="../tables/table70.xml"/><Relationship Id="rId22" Type="http://schemas.openxmlformats.org/officeDocument/2006/relationships/table" Target="../tables/table78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6.xml"/><Relationship Id="rId13" Type="http://schemas.openxmlformats.org/officeDocument/2006/relationships/table" Target="../tables/table91.xml"/><Relationship Id="rId18" Type="http://schemas.openxmlformats.org/officeDocument/2006/relationships/table" Target="../tables/table96.xml"/><Relationship Id="rId26" Type="http://schemas.openxmlformats.org/officeDocument/2006/relationships/table" Target="../tables/table104.xml"/><Relationship Id="rId3" Type="http://schemas.openxmlformats.org/officeDocument/2006/relationships/table" Target="../tables/table81.xml"/><Relationship Id="rId21" Type="http://schemas.openxmlformats.org/officeDocument/2006/relationships/table" Target="../tables/table99.xml"/><Relationship Id="rId7" Type="http://schemas.openxmlformats.org/officeDocument/2006/relationships/table" Target="../tables/table85.xml"/><Relationship Id="rId12" Type="http://schemas.openxmlformats.org/officeDocument/2006/relationships/table" Target="../tables/table90.xml"/><Relationship Id="rId17" Type="http://schemas.openxmlformats.org/officeDocument/2006/relationships/table" Target="../tables/table95.xml"/><Relationship Id="rId25" Type="http://schemas.openxmlformats.org/officeDocument/2006/relationships/table" Target="../tables/table103.xml"/><Relationship Id="rId2" Type="http://schemas.openxmlformats.org/officeDocument/2006/relationships/table" Target="../tables/table80.xml"/><Relationship Id="rId16" Type="http://schemas.openxmlformats.org/officeDocument/2006/relationships/table" Target="../tables/table94.xml"/><Relationship Id="rId20" Type="http://schemas.openxmlformats.org/officeDocument/2006/relationships/table" Target="../tables/table98.xml"/><Relationship Id="rId1" Type="http://schemas.openxmlformats.org/officeDocument/2006/relationships/hyperlink" Target="https://edu.admin.ox.ac.uk/equality-report" TargetMode="External"/><Relationship Id="rId6" Type="http://schemas.openxmlformats.org/officeDocument/2006/relationships/table" Target="../tables/table84.xml"/><Relationship Id="rId11" Type="http://schemas.openxmlformats.org/officeDocument/2006/relationships/table" Target="../tables/table89.xml"/><Relationship Id="rId24" Type="http://schemas.openxmlformats.org/officeDocument/2006/relationships/table" Target="../tables/table102.xml"/><Relationship Id="rId5" Type="http://schemas.openxmlformats.org/officeDocument/2006/relationships/table" Target="../tables/table83.xml"/><Relationship Id="rId15" Type="http://schemas.openxmlformats.org/officeDocument/2006/relationships/table" Target="../tables/table93.xml"/><Relationship Id="rId23" Type="http://schemas.openxmlformats.org/officeDocument/2006/relationships/table" Target="../tables/table101.xml"/><Relationship Id="rId10" Type="http://schemas.openxmlformats.org/officeDocument/2006/relationships/table" Target="../tables/table88.xml"/><Relationship Id="rId19" Type="http://schemas.openxmlformats.org/officeDocument/2006/relationships/table" Target="../tables/table97.xml"/><Relationship Id="rId4" Type="http://schemas.openxmlformats.org/officeDocument/2006/relationships/table" Target="../tables/table82.xml"/><Relationship Id="rId9" Type="http://schemas.openxmlformats.org/officeDocument/2006/relationships/table" Target="../tables/table87.xml"/><Relationship Id="rId14" Type="http://schemas.openxmlformats.org/officeDocument/2006/relationships/table" Target="../tables/table92.xml"/><Relationship Id="rId22" Type="http://schemas.openxmlformats.org/officeDocument/2006/relationships/table" Target="../tables/table100.xml"/><Relationship Id="rId27" Type="http://schemas.openxmlformats.org/officeDocument/2006/relationships/table" Target="../tables/table105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1.xml"/><Relationship Id="rId13" Type="http://schemas.openxmlformats.org/officeDocument/2006/relationships/table" Target="../tables/table116.xml"/><Relationship Id="rId3" Type="http://schemas.openxmlformats.org/officeDocument/2006/relationships/table" Target="../tables/table106.xml"/><Relationship Id="rId7" Type="http://schemas.openxmlformats.org/officeDocument/2006/relationships/table" Target="../tables/table110.xml"/><Relationship Id="rId12" Type="http://schemas.openxmlformats.org/officeDocument/2006/relationships/table" Target="../tables/table115.xml"/><Relationship Id="rId17" Type="http://schemas.openxmlformats.org/officeDocument/2006/relationships/table" Target="../tables/table120.xml"/><Relationship Id="rId2" Type="http://schemas.openxmlformats.org/officeDocument/2006/relationships/drawing" Target="../drawings/drawing2.xml"/><Relationship Id="rId16" Type="http://schemas.openxmlformats.org/officeDocument/2006/relationships/table" Target="../tables/table119.xml"/><Relationship Id="rId1" Type="http://schemas.openxmlformats.org/officeDocument/2006/relationships/hyperlink" Target="https://edu.admin.ox.ac.uk/equality-report" TargetMode="External"/><Relationship Id="rId6" Type="http://schemas.openxmlformats.org/officeDocument/2006/relationships/table" Target="../tables/table109.xml"/><Relationship Id="rId11" Type="http://schemas.openxmlformats.org/officeDocument/2006/relationships/table" Target="../tables/table114.xml"/><Relationship Id="rId5" Type="http://schemas.openxmlformats.org/officeDocument/2006/relationships/table" Target="../tables/table108.xml"/><Relationship Id="rId15" Type="http://schemas.openxmlformats.org/officeDocument/2006/relationships/table" Target="../tables/table118.xml"/><Relationship Id="rId10" Type="http://schemas.openxmlformats.org/officeDocument/2006/relationships/table" Target="../tables/table113.xml"/><Relationship Id="rId4" Type="http://schemas.openxmlformats.org/officeDocument/2006/relationships/table" Target="../tables/table107.xml"/><Relationship Id="rId9" Type="http://schemas.openxmlformats.org/officeDocument/2006/relationships/table" Target="../tables/table112.xml"/><Relationship Id="rId14" Type="http://schemas.openxmlformats.org/officeDocument/2006/relationships/table" Target="../tables/table11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2.xml"/><Relationship Id="rId2" Type="http://schemas.openxmlformats.org/officeDocument/2006/relationships/table" Target="../tables/table121.xml"/><Relationship Id="rId1" Type="http://schemas.openxmlformats.org/officeDocument/2006/relationships/hyperlink" Target="https://edu.admin.ox.ac.uk/equality-report" TargetMode="External"/><Relationship Id="rId4" Type="http://schemas.openxmlformats.org/officeDocument/2006/relationships/table" Target="../tables/table12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du.admin.ox.ac.uk/equality-report" TargetMode="External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6.xml"/><Relationship Id="rId13" Type="http://schemas.openxmlformats.org/officeDocument/2006/relationships/table" Target="../tables/table21.xml"/><Relationship Id="rId3" Type="http://schemas.openxmlformats.org/officeDocument/2006/relationships/table" Target="../tables/table11.xml"/><Relationship Id="rId7" Type="http://schemas.openxmlformats.org/officeDocument/2006/relationships/table" Target="../tables/table15.xml"/><Relationship Id="rId12" Type="http://schemas.openxmlformats.org/officeDocument/2006/relationships/table" Target="../tables/table20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edu.admin.ox.ac.uk/equality-report" TargetMode="External"/><Relationship Id="rId6" Type="http://schemas.openxmlformats.org/officeDocument/2006/relationships/table" Target="../tables/table14.xml"/><Relationship Id="rId11" Type="http://schemas.openxmlformats.org/officeDocument/2006/relationships/table" Target="../tables/table19.xml"/><Relationship Id="rId5" Type="http://schemas.openxmlformats.org/officeDocument/2006/relationships/table" Target="../tables/table13.xml"/><Relationship Id="rId15" Type="http://schemas.openxmlformats.org/officeDocument/2006/relationships/table" Target="../tables/table23.xml"/><Relationship Id="rId10" Type="http://schemas.openxmlformats.org/officeDocument/2006/relationships/table" Target="../tables/table18.xml"/><Relationship Id="rId4" Type="http://schemas.openxmlformats.org/officeDocument/2006/relationships/table" Target="../tables/table12.xml"/><Relationship Id="rId9" Type="http://schemas.openxmlformats.org/officeDocument/2006/relationships/table" Target="../tables/table17.xml"/><Relationship Id="rId14" Type="http://schemas.openxmlformats.org/officeDocument/2006/relationships/table" Target="../tables/table2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0.xml"/><Relationship Id="rId3" Type="http://schemas.openxmlformats.org/officeDocument/2006/relationships/table" Target="../tables/table25.xml"/><Relationship Id="rId7" Type="http://schemas.openxmlformats.org/officeDocument/2006/relationships/table" Target="../tables/table29.xml"/><Relationship Id="rId2" Type="http://schemas.openxmlformats.org/officeDocument/2006/relationships/table" Target="../tables/table24.xml"/><Relationship Id="rId1" Type="http://schemas.openxmlformats.org/officeDocument/2006/relationships/hyperlink" Target="https://edu.admin.ox.ac.uk/equality-report" TargetMode="External"/><Relationship Id="rId6" Type="http://schemas.openxmlformats.org/officeDocument/2006/relationships/table" Target="../tables/table28.xml"/><Relationship Id="rId11" Type="http://schemas.openxmlformats.org/officeDocument/2006/relationships/table" Target="../tables/table33.xml"/><Relationship Id="rId5" Type="http://schemas.openxmlformats.org/officeDocument/2006/relationships/table" Target="../tables/table27.xml"/><Relationship Id="rId10" Type="http://schemas.openxmlformats.org/officeDocument/2006/relationships/table" Target="../tables/table32.xml"/><Relationship Id="rId4" Type="http://schemas.openxmlformats.org/officeDocument/2006/relationships/table" Target="../tables/table26.xml"/><Relationship Id="rId9" Type="http://schemas.openxmlformats.org/officeDocument/2006/relationships/table" Target="../tables/table3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edu.admin.ox.ac.uk/equality-report" TargetMode="External"/><Relationship Id="rId6" Type="http://schemas.openxmlformats.org/officeDocument/2006/relationships/table" Target="../tables/table37.xml"/><Relationship Id="rId5" Type="http://schemas.openxmlformats.org/officeDocument/2006/relationships/table" Target="../tables/table36.xml"/><Relationship Id="rId4" Type="http://schemas.openxmlformats.org/officeDocument/2006/relationships/table" Target="../tables/table3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4.xml"/><Relationship Id="rId3" Type="http://schemas.openxmlformats.org/officeDocument/2006/relationships/table" Target="../tables/table39.xml"/><Relationship Id="rId7" Type="http://schemas.openxmlformats.org/officeDocument/2006/relationships/table" Target="../tables/table43.xml"/><Relationship Id="rId2" Type="http://schemas.openxmlformats.org/officeDocument/2006/relationships/table" Target="../tables/table38.xml"/><Relationship Id="rId1" Type="http://schemas.openxmlformats.org/officeDocument/2006/relationships/hyperlink" Target="https://edu.admin.ox.ac.uk/equality-report" TargetMode="External"/><Relationship Id="rId6" Type="http://schemas.openxmlformats.org/officeDocument/2006/relationships/table" Target="../tables/table42.xml"/><Relationship Id="rId5" Type="http://schemas.openxmlformats.org/officeDocument/2006/relationships/table" Target="../tables/table41.xml"/><Relationship Id="rId4" Type="http://schemas.openxmlformats.org/officeDocument/2006/relationships/table" Target="../tables/table40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0.xml"/><Relationship Id="rId3" Type="http://schemas.openxmlformats.org/officeDocument/2006/relationships/table" Target="../tables/table45.xml"/><Relationship Id="rId7" Type="http://schemas.openxmlformats.org/officeDocument/2006/relationships/table" Target="../tables/table49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edu.admin.ox.ac.uk/equality-report" TargetMode="External"/><Relationship Id="rId6" Type="http://schemas.openxmlformats.org/officeDocument/2006/relationships/table" Target="../tables/table48.xml"/><Relationship Id="rId5" Type="http://schemas.openxmlformats.org/officeDocument/2006/relationships/table" Target="../tables/table47.xml"/><Relationship Id="rId10" Type="http://schemas.openxmlformats.org/officeDocument/2006/relationships/table" Target="../tables/table52.xml"/><Relationship Id="rId4" Type="http://schemas.openxmlformats.org/officeDocument/2006/relationships/table" Target="../tables/table46.xml"/><Relationship Id="rId9" Type="http://schemas.openxmlformats.org/officeDocument/2006/relationships/table" Target="../tables/table5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3.xml"/><Relationship Id="rId7" Type="http://schemas.openxmlformats.org/officeDocument/2006/relationships/table" Target="../tables/table5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edu.admin.ox.ac.uk/equality-report" TargetMode="External"/><Relationship Id="rId6" Type="http://schemas.openxmlformats.org/officeDocument/2006/relationships/table" Target="../tables/table56.xml"/><Relationship Id="rId5" Type="http://schemas.openxmlformats.org/officeDocument/2006/relationships/table" Target="../tables/table55.xml"/><Relationship Id="rId4" Type="http://schemas.openxmlformats.org/officeDocument/2006/relationships/table" Target="../tables/table5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46"/>
  <sheetViews>
    <sheetView showGridLines="0" tabSelected="1" zoomScaleNormal="100" zoomScaleSheetLayoutView="130" workbookViewId="0">
      <selection activeCell="D22" sqref="D22"/>
    </sheetView>
  </sheetViews>
  <sheetFormatPr defaultRowHeight="15.05" x14ac:dyDescent="0.3"/>
  <cols>
    <col min="1" max="1" width="24.44140625" customWidth="1"/>
    <col min="2" max="2" width="44.44140625" customWidth="1"/>
  </cols>
  <sheetData>
    <row r="1" spans="1:9" ht="24.25" x14ac:dyDescent="0.45">
      <c r="A1" s="3" t="s">
        <v>275</v>
      </c>
    </row>
    <row r="2" spans="1:9" x14ac:dyDescent="0.3">
      <c r="A2" t="s">
        <v>151</v>
      </c>
      <c r="B2" s="8" t="s">
        <v>158</v>
      </c>
    </row>
    <row r="3" spans="1:9" ht="15.05" customHeight="1" x14ac:dyDescent="0.3">
      <c r="A3" s="6" t="s">
        <v>148</v>
      </c>
      <c r="B3" s="16" t="s">
        <v>149</v>
      </c>
      <c r="C3" s="6"/>
      <c r="D3" s="6"/>
      <c r="E3" s="6"/>
      <c r="F3" s="6"/>
      <c r="G3" s="6"/>
      <c r="H3" s="6"/>
      <c r="I3" s="6"/>
    </row>
    <row r="4" spans="1:9" ht="15.05" customHeight="1" x14ac:dyDescent="0.3">
      <c r="A4" s="6"/>
      <c r="B4" s="6"/>
      <c r="C4" s="6"/>
      <c r="D4" s="6"/>
      <c r="E4" s="6"/>
      <c r="F4" s="6"/>
      <c r="G4" s="6"/>
      <c r="H4" s="6"/>
      <c r="I4" s="6"/>
    </row>
    <row r="6" spans="1:9" ht="15.05" customHeight="1" x14ac:dyDescent="0.3">
      <c r="A6" s="6"/>
      <c r="B6" s="6"/>
      <c r="C6" s="6"/>
      <c r="D6" s="6"/>
      <c r="E6" s="6"/>
      <c r="F6" s="6"/>
      <c r="G6" s="6"/>
      <c r="H6" s="6"/>
      <c r="I6" s="6"/>
    </row>
    <row r="7" spans="1:9" ht="15.05" customHeight="1" x14ac:dyDescent="0.3">
      <c r="A7" t="s">
        <v>428</v>
      </c>
      <c r="B7" s="6"/>
      <c r="C7" s="6"/>
      <c r="D7" s="6"/>
      <c r="E7" s="6"/>
      <c r="F7" s="6"/>
      <c r="G7" s="6"/>
      <c r="H7" s="6"/>
      <c r="I7" s="6"/>
    </row>
    <row r="8" spans="1:9" ht="15.05" customHeight="1" x14ac:dyDescent="0.3">
      <c r="B8" s="6"/>
      <c r="C8" s="6"/>
      <c r="D8" s="6"/>
      <c r="E8" s="6"/>
      <c r="F8" s="6"/>
      <c r="G8" s="6"/>
      <c r="H8" s="6"/>
      <c r="I8" s="6"/>
    </row>
    <row r="9" spans="1:9" ht="15.05" customHeight="1" x14ac:dyDescent="0.3">
      <c r="A9" t="s">
        <v>422</v>
      </c>
      <c r="B9" s="6"/>
      <c r="C9" s="6"/>
      <c r="D9" s="6"/>
      <c r="E9" s="6"/>
      <c r="F9" s="6"/>
      <c r="G9" s="6"/>
      <c r="H9" s="6"/>
      <c r="I9" s="6"/>
    </row>
    <row r="10" spans="1:9" ht="15.05" customHeight="1" x14ac:dyDescent="0.3">
      <c r="A10" t="s">
        <v>423</v>
      </c>
      <c r="B10" s="6"/>
      <c r="C10" s="6"/>
      <c r="D10" s="6"/>
      <c r="E10" s="6"/>
      <c r="F10" s="6"/>
      <c r="G10" s="6"/>
      <c r="H10" s="6"/>
      <c r="I10" s="6"/>
    </row>
    <row r="11" spans="1:9" ht="15.05" customHeight="1" x14ac:dyDescent="0.3">
      <c r="A11" t="s">
        <v>424</v>
      </c>
      <c r="B11" s="6"/>
      <c r="C11" s="6"/>
      <c r="D11" s="6"/>
      <c r="E11" s="6"/>
      <c r="F11" s="6"/>
      <c r="G11" s="6"/>
      <c r="H11" s="6"/>
      <c r="I11" s="6"/>
    </row>
    <row r="12" spans="1:9" ht="15.05" customHeight="1" x14ac:dyDescent="0.3">
      <c r="B12" s="6"/>
      <c r="C12" s="6"/>
      <c r="D12" s="6"/>
      <c r="E12" s="6"/>
      <c r="F12" s="6"/>
      <c r="G12" s="6"/>
      <c r="H12" s="6"/>
      <c r="I12" s="6"/>
    </row>
    <row r="13" spans="1:9" ht="15.05" customHeight="1" x14ac:dyDescent="0.3">
      <c r="A13" t="s">
        <v>425</v>
      </c>
      <c r="B13" s="6"/>
      <c r="C13" s="6"/>
      <c r="D13" s="6"/>
      <c r="E13" s="6"/>
      <c r="F13" s="6"/>
      <c r="G13" s="6"/>
      <c r="H13" s="6"/>
      <c r="I13" s="6"/>
    </row>
    <row r="14" spans="1:9" ht="15.05" customHeight="1" x14ac:dyDescent="0.3">
      <c r="B14" s="6"/>
      <c r="C14" s="6"/>
      <c r="D14" s="6"/>
      <c r="E14" s="6"/>
      <c r="F14" s="6"/>
      <c r="G14" s="6"/>
      <c r="H14" s="6"/>
      <c r="I14" s="6"/>
    </row>
    <row r="15" spans="1:9" ht="15.05" customHeight="1" x14ac:dyDescent="0.3">
      <c r="A15" t="s">
        <v>426</v>
      </c>
      <c r="B15" s="6"/>
      <c r="C15" s="6"/>
      <c r="D15" s="6"/>
      <c r="E15" s="6"/>
      <c r="F15" s="6"/>
      <c r="G15" s="6"/>
      <c r="H15" s="6"/>
      <c r="I15" s="6"/>
    </row>
    <row r="16" spans="1:9" ht="15.05" customHeight="1" x14ac:dyDescent="0.3">
      <c r="B16" s="6"/>
      <c r="C16" s="6"/>
      <c r="D16" s="6"/>
      <c r="E16" s="6"/>
      <c r="F16" s="6"/>
      <c r="G16" s="6"/>
      <c r="H16" s="6"/>
      <c r="I16" s="6"/>
    </row>
    <row r="17" spans="1:9" ht="15.05" customHeight="1" x14ac:dyDescent="0.3">
      <c r="A17" t="s">
        <v>427</v>
      </c>
      <c r="B17" s="6"/>
      <c r="C17" s="6"/>
      <c r="D17" s="6"/>
      <c r="E17" s="6"/>
      <c r="F17" s="6"/>
      <c r="G17" s="6"/>
      <c r="H17" s="6"/>
      <c r="I17" s="6"/>
    </row>
    <row r="18" spans="1:9" ht="15.05" customHeight="1" x14ac:dyDescent="0.3">
      <c r="A18" t="s">
        <v>431</v>
      </c>
      <c r="B18" s="6"/>
      <c r="C18" s="6"/>
      <c r="D18" s="6"/>
      <c r="E18" s="6"/>
      <c r="F18" s="6"/>
      <c r="G18" s="6"/>
      <c r="H18" s="6"/>
      <c r="I18" s="6"/>
    </row>
    <row r="19" spans="1:9" ht="15.05" customHeight="1" x14ac:dyDescent="0.3">
      <c r="B19" s="6"/>
      <c r="C19" s="6"/>
      <c r="D19" s="6"/>
      <c r="E19" s="6"/>
      <c r="F19" s="6"/>
      <c r="G19" s="6"/>
      <c r="H19" s="6"/>
      <c r="I19" s="6"/>
    </row>
    <row r="20" spans="1:9" ht="15.05" customHeight="1" x14ac:dyDescent="0.3">
      <c r="A20" t="s">
        <v>430</v>
      </c>
      <c r="B20" s="6"/>
      <c r="C20" s="6"/>
      <c r="D20" s="6"/>
      <c r="E20" s="6"/>
      <c r="F20" s="6"/>
      <c r="G20" s="6"/>
      <c r="H20" s="6"/>
      <c r="I20" s="6"/>
    </row>
    <row r="21" spans="1:9" ht="15.05" customHeight="1" x14ac:dyDescent="0.3">
      <c r="B21" s="6"/>
      <c r="C21" s="6"/>
      <c r="D21" s="6"/>
      <c r="E21" s="6"/>
      <c r="F21" s="6"/>
      <c r="G21" s="6"/>
      <c r="H21" s="6"/>
      <c r="I21" s="6"/>
    </row>
    <row r="22" spans="1:9" ht="15.05" customHeight="1" x14ac:dyDescent="0.3">
      <c r="A22" t="s">
        <v>432</v>
      </c>
      <c r="B22" s="6"/>
      <c r="C22" s="6"/>
      <c r="D22" s="6"/>
      <c r="E22" s="6"/>
      <c r="F22" s="6"/>
      <c r="G22" s="6"/>
      <c r="H22" s="6"/>
      <c r="I22" s="6"/>
    </row>
    <row r="23" spans="1:9" ht="15.05" customHeight="1" x14ac:dyDescent="0.3">
      <c r="B23" s="6"/>
      <c r="C23" s="6"/>
      <c r="D23" s="6"/>
      <c r="E23" s="6"/>
      <c r="F23" s="6"/>
      <c r="G23" s="6"/>
      <c r="H23" s="6"/>
      <c r="I23" s="6"/>
    </row>
    <row r="24" spans="1:9" x14ac:dyDescent="0.3">
      <c r="A24" t="s">
        <v>565</v>
      </c>
    </row>
    <row r="26" spans="1:9" x14ac:dyDescent="0.3">
      <c r="A26" t="s">
        <v>141</v>
      </c>
    </row>
    <row r="27" spans="1:9" x14ac:dyDescent="0.3">
      <c r="A27" t="s">
        <v>142</v>
      </c>
    </row>
    <row r="28" spans="1:9" x14ac:dyDescent="0.3">
      <c r="A28" t="s">
        <v>429</v>
      </c>
    </row>
    <row r="30" spans="1:9" ht="20.3" thickBot="1" x14ac:dyDescent="0.4">
      <c r="A30" s="15" t="s">
        <v>143</v>
      </c>
    </row>
    <row r="31" spans="1:9" ht="15.75" thickTop="1" x14ac:dyDescent="0.3">
      <c r="A31" t="s">
        <v>568</v>
      </c>
      <c r="B31" s="8" t="s">
        <v>570</v>
      </c>
    </row>
    <row r="32" spans="1:9" x14ac:dyDescent="0.3">
      <c r="B32" s="8"/>
    </row>
    <row r="33" spans="1:2" x14ac:dyDescent="0.3">
      <c r="A33" t="s">
        <v>145</v>
      </c>
      <c r="B33" s="8" t="s">
        <v>152</v>
      </c>
    </row>
    <row r="35" spans="1:2" x14ac:dyDescent="0.3">
      <c r="A35" t="s">
        <v>144</v>
      </c>
      <c r="B35" s="8" t="s">
        <v>576</v>
      </c>
    </row>
    <row r="37" spans="1:2" x14ac:dyDescent="0.3">
      <c r="A37" t="s">
        <v>575</v>
      </c>
      <c r="B37" s="8" t="s">
        <v>566</v>
      </c>
    </row>
    <row r="39" spans="1:2" x14ac:dyDescent="0.3">
      <c r="A39" t="s">
        <v>569</v>
      </c>
      <c r="B39" s="8" t="s">
        <v>567</v>
      </c>
    </row>
    <row r="41" spans="1:2" x14ac:dyDescent="0.3">
      <c r="A41" t="s">
        <v>574</v>
      </c>
      <c r="B41" s="8" t="s">
        <v>146</v>
      </c>
    </row>
    <row r="42" spans="1:2" x14ac:dyDescent="0.3">
      <c r="B42" s="8"/>
    </row>
    <row r="43" spans="1:2" x14ac:dyDescent="0.3">
      <c r="A43" t="s">
        <v>571</v>
      </c>
      <c r="B43" s="8" t="s">
        <v>572</v>
      </c>
    </row>
    <row r="44" spans="1:2" x14ac:dyDescent="0.3">
      <c r="B44" s="8"/>
    </row>
    <row r="45" spans="1:2" x14ac:dyDescent="0.3">
      <c r="A45" t="s">
        <v>573</v>
      </c>
      <c r="B45" s="8" t="s">
        <v>147</v>
      </c>
    </row>
    <row r="46" spans="1:2" x14ac:dyDescent="0.3">
      <c r="B46" s="8"/>
    </row>
  </sheetData>
  <hyperlinks>
    <hyperlink ref="B35" r:id="rId1" display="HR Analytics" xr:uid="{00000000-0004-0000-0000-000000000000}"/>
    <hyperlink ref="B41" r:id="rId2" xr:uid="{00000000-0004-0000-0000-000001000000}"/>
    <hyperlink ref="B33" r:id="rId3" display="Equality and Diversity Unit" xr:uid="{00000000-0004-0000-0000-000002000000}"/>
    <hyperlink ref="B45" r:id="rId4" xr:uid="{00000000-0004-0000-0000-000003000000}"/>
    <hyperlink ref="B3" r:id="rId5" xr:uid="{00000000-0004-0000-0000-000004000000}"/>
    <hyperlink ref="B2" r:id="rId6" xr:uid="{00000000-0004-0000-0000-000005000000}"/>
    <hyperlink ref="B31" r:id="rId7" xr:uid="{3CD22807-8FEA-4DA2-8F7E-C58E496B6829}"/>
    <hyperlink ref="B39" r:id="rId8" xr:uid="{5B01DC5F-493C-449D-8F12-E70CBEBF2A8D}"/>
    <hyperlink ref="B37" r:id="rId9" xr:uid="{DB650673-C972-46BE-9BE2-9E80373EDF7D}"/>
    <hyperlink ref="B43" r:id="rId10" xr:uid="{14253670-8831-4EDF-A451-FC35DF148542}"/>
  </hyperlinks>
  <pageMargins left="0.7" right="0.7" top="0.75" bottom="0.75" header="0.3" footer="0.3"/>
  <pageSetup paperSize="9" orientation="portrait" horizontalDpi="4294967293" r:id="rId11"/>
  <drawing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C84BF-9C9E-4C2B-AC03-66AFA2983D67}">
  <sheetPr>
    <tabColor theme="4"/>
  </sheetPr>
  <dimension ref="A1:E17"/>
  <sheetViews>
    <sheetView showGridLines="0" workbookViewId="0">
      <selection activeCell="A10" sqref="A10"/>
    </sheetView>
  </sheetViews>
  <sheetFormatPr defaultRowHeight="15.05" x14ac:dyDescent="0.3"/>
  <cols>
    <col min="1" max="1" width="71.5546875" customWidth="1"/>
    <col min="2" max="5" width="10" customWidth="1"/>
  </cols>
  <sheetData>
    <row r="1" spans="1:5" ht="24.25" x14ac:dyDescent="0.45">
      <c r="A1" s="3" t="s">
        <v>376</v>
      </c>
    </row>
    <row r="2" spans="1:5" x14ac:dyDescent="0.3">
      <c r="A2" t="s">
        <v>377</v>
      </c>
    </row>
    <row r="3" spans="1:5" x14ac:dyDescent="0.3">
      <c r="A3" t="s">
        <v>390</v>
      </c>
    </row>
    <row r="4" spans="1:5" x14ac:dyDescent="0.3">
      <c r="A4" s="8" t="s">
        <v>270</v>
      </c>
    </row>
    <row r="5" spans="1:5" x14ac:dyDescent="0.3">
      <c r="A5" s="8" t="s">
        <v>452</v>
      </c>
    </row>
    <row r="6" spans="1:5" x14ac:dyDescent="0.3">
      <c r="A6" s="8" t="s">
        <v>158</v>
      </c>
    </row>
    <row r="8" spans="1:5" x14ac:dyDescent="0.3">
      <c r="A8" s="13" t="s">
        <v>503</v>
      </c>
    </row>
    <row r="9" spans="1:5" x14ac:dyDescent="0.3">
      <c r="A9" t="s">
        <v>378</v>
      </c>
      <c r="B9" s="9" t="s">
        <v>379</v>
      </c>
      <c r="C9" s="9" t="s">
        <v>380</v>
      </c>
      <c r="D9" s="9" t="s">
        <v>381</v>
      </c>
      <c r="E9" s="9" t="s">
        <v>382</v>
      </c>
    </row>
    <row r="10" spans="1:5" x14ac:dyDescent="0.3">
      <c r="A10" t="s">
        <v>383</v>
      </c>
      <c r="B10">
        <v>927</v>
      </c>
      <c r="C10">
        <v>1079</v>
      </c>
      <c r="D10">
        <v>1456</v>
      </c>
      <c r="E10">
        <v>1288</v>
      </c>
    </row>
    <row r="11" spans="1:5" x14ac:dyDescent="0.3">
      <c r="A11" t="s">
        <v>384</v>
      </c>
      <c r="B11">
        <v>1320</v>
      </c>
      <c r="C11">
        <v>1525</v>
      </c>
      <c r="D11">
        <v>2028</v>
      </c>
      <c r="E11">
        <v>1759</v>
      </c>
    </row>
    <row r="12" spans="1:5" x14ac:dyDescent="0.3">
      <c r="A12" t="s">
        <v>385</v>
      </c>
      <c r="B12" s="9" t="s">
        <v>163</v>
      </c>
      <c r="C12">
        <v>444</v>
      </c>
      <c r="D12">
        <v>810</v>
      </c>
      <c r="E12">
        <v>429</v>
      </c>
    </row>
    <row r="13" spans="1:5" x14ac:dyDescent="0.3">
      <c r="A13" t="s">
        <v>386</v>
      </c>
      <c r="B13">
        <v>799</v>
      </c>
      <c r="C13">
        <v>917</v>
      </c>
      <c r="D13">
        <v>977</v>
      </c>
      <c r="E13">
        <v>1007</v>
      </c>
    </row>
    <row r="14" spans="1:5" x14ac:dyDescent="0.3">
      <c r="A14" t="s">
        <v>387</v>
      </c>
      <c r="B14">
        <v>673</v>
      </c>
      <c r="C14">
        <v>650</v>
      </c>
      <c r="D14">
        <v>835</v>
      </c>
      <c r="E14">
        <v>884</v>
      </c>
    </row>
    <row r="15" spans="1:5" x14ac:dyDescent="0.3">
      <c r="A15" t="s">
        <v>388</v>
      </c>
      <c r="B15">
        <v>237</v>
      </c>
      <c r="C15">
        <v>111</v>
      </c>
      <c r="D15">
        <v>107</v>
      </c>
      <c r="E15">
        <v>64</v>
      </c>
    </row>
    <row r="16" spans="1:5" x14ac:dyDescent="0.3">
      <c r="A16" t="s">
        <v>389</v>
      </c>
      <c r="B16" s="9" t="s">
        <v>163</v>
      </c>
      <c r="C16" s="9" t="s">
        <v>163</v>
      </c>
      <c r="D16" s="9" t="s">
        <v>163</v>
      </c>
      <c r="E16">
        <v>286</v>
      </c>
    </row>
    <row r="17" spans="1:1" x14ac:dyDescent="0.3">
      <c r="A17" t="s">
        <v>391</v>
      </c>
    </row>
  </sheetData>
  <hyperlinks>
    <hyperlink ref="A6" r:id="rId1" xr:uid="{0F0B4D19-A8F7-4FD0-871B-06AA9A1D56B8}"/>
    <hyperlink ref="A4" location="Notes!A1" display="Notes" xr:uid="{0341A9E8-2A63-4F5A-96E2-BA6D143B5D9E}"/>
    <hyperlink ref="A5" location="'Table of contents'!A1" display="Table of Contents" xr:uid="{6EAFE0A5-30DE-4F83-A0C4-05B8ECBFE4BE}"/>
  </hyperlinks>
  <pageMargins left="0.7" right="0.7" top="0.75" bottom="0.75" header="0.3" footer="0.3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J212"/>
  <sheetViews>
    <sheetView showGridLines="0" topLeftCell="A54" zoomScale="85" zoomScaleNormal="85" workbookViewId="0">
      <selection activeCell="E86" sqref="E86"/>
    </sheetView>
  </sheetViews>
  <sheetFormatPr defaultRowHeight="15.05" x14ac:dyDescent="0.3"/>
  <cols>
    <col min="1" max="1" width="37.44140625" customWidth="1"/>
    <col min="2" max="2" width="21.109375" customWidth="1"/>
    <col min="3" max="3" width="23.5546875" customWidth="1"/>
    <col min="4" max="4" width="21.6640625" customWidth="1"/>
    <col min="5" max="5" width="28" customWidth="1"/>
    <col min="6" max="7" width="23.109375" customWidth="1"/>
    <col min="8" max="8" width="17.6640625" customWidth="1"/>
    <col min="9" max="10" width="20.6640625" customWidth="1"/>
  </cols>
  <sheetData>
    <row r="1" spans="1:5" ht="24.25" x14ac:dyDescent="0.45">
      <c r="A1" s="3" t="s">
        <v>392</v>
      </c>
    </row>
    <row r="2" spans="1:5" x14ac:dyDescent="0.3">
      <c r="A2" t="s">
        <v>140</v>
      </c>
    </row>
    <row r="3" spans="1:5" x14ac:dyDescent="0.3">
      <c r="A3" s="8" t="s">
        <v>270</v>
      </c>
    </row>
    <row r="4" spans="1:5" x14ac:dyDescent="0.3">
      <c r="A4" s="8" t="s">
        <v>452</v>
      </c>
    </row>
    <row r="5" spans="1:5" x14ac:dyDescent="0.3">
      <c r="A5" s="8" t="s">
        <v>158</v>
      </c>
    </row>
    <row r="6" spans="1:5" x14ac:dyDescent="0.3">
      <c r="A6" t="s">
        <v>526</v>
      </c>
    </row>
    <row r="8" spans="1:5" x14ac:dyDescent="0.3">
      <c r="A8" s="13" t="s">
        <v>520</v>
      </c>
    </row>
    <row r="9" spans="1:5" x14ac:dyDescent="0.3">
      <c r="A9" s="14" t="s">
        <v>131</v>
      </c>
      <c r="B9" s="9" t="s">
        <v>83</v>
      </c>
      <c r="C9" s="9" t="s">
        <v>84</v>
      </c>
      <c r="D9" s="9" t="s">
        <v>85</v>
      </c>
      <c r="E9" s="9" t="s">
        <v>86</v>
      </c>
    </row>
    <row r="10" spans="1:5" x14ac:dyDescent="0.3">
      <c r="A10" s="14">
        <v>2018</v>
      </c>
      <c r="B10" s="1">
        <v>0.2076631977294229</v>
      </c>
      <c r="C10" s="1">
        <v>0.18782791185729275</v>
      </c>
      <c r="D10" s="1">
        <v>7.4867542041004376E-2</v>
      </c>
      <c r="E10" s="1">
        <v>9.9711677078327732E-2</v>
      </c>
    </row>
    <row r="11" spans="1:5" x14ac:dyDescent="0.3">
      <c r="A11" s="14">
        <v>2019</v>
      </c>
      <c r="B11" s="1">
        <v>0.19692092372288314</v>
      </c>
      <c r="C11" s="1">
        <v>0.17562351543942992</v>
      </c>
      <c r="D11" s="1">
        <v>6.9919407536484429E-2</v>
      </c>
      <c r="E11" s="1">
        <v>8.2345191040843216E-2</v>
      </c>
    </row>
    <row r="12" spans="1:5" x14ac:dyDescent="0.3">
      <c r="A12" s="14">
        <v>2020</v>
      </c>
      <c r="B12" s="1">
        <v>0.22475386779184248</v>
      </c>
      <c r="C12" s="1">
        <v>0.19336384439359267</v>
      </c>
      <c r="D12" s="1">
        <v>7.3170731707317069E-2</v>
      </c>
      <c r="E12" s="1">
        <v>8.665254237288135E-2</v>
      </c>
    </row>
    <row r="13" spans="1:5" x14ac:dyDescent="0.3">
      <c r="A13" s="14">
        <v>2021</v>
      </c>
      <c r="B13" s="1">
        <v>0.20051275131561191</v>
      </c>
      <c r="C13" s="1">
        <v>0.17238912732474965</v>
      </c>
      <c r="D13" s="1">
        <v>5.7471264367816091E-2</v>
      </c>
      <c r="E13" s="1">
        <v>6.4684612294094015E-2</v>
      </c>
    </row>
    <row r="14" spans="1:5" x14ac:dyDescent="0.3">
      <c r="A14" s="14">
        <v>2022</v>
      </c>
      <c r="B14" s="1">
        <v>0.18678044155492346</v>
      </c>
      <c r="C14" s="1">
        <v>0.16935708321736712</v>
      </c>
      <c r="D14" s="1">
        <v>6.8027210884353748E-2</v>
      </c>
      <c r="E14" s="1">
        <v>7.777541018538249E-2</v>
      </c>
    </row>
    <row r="15" spans="1:5" x14ac:dyDescent="0.3">
      <c r="A15" t="s">
        <v>211</v>
      </c>
    </row>
    <row r="17" spans="1:5" x14ac:dyDescent="0.3">
      <c r="A17" s="13" t="s">
        <v>519</v>
      </c>
    </row>
    <row r="18" spans="1:5" x14ac:dyDescent="0.3">
      <c r="A18" t="s">
        <v>132</v>
      </c>
      <c r="B18" s="9" t="s">
        <v>83</v>
      </c>
      <c r="C18" s="9" t="s">
        <v>84</v>
      </c>
      <c r="D18" s="9" t="s">
        <v>85</v>
      </c>
      <c r="E18" s="9" t="s">
        <v>86</v>
      </c>
    </row>
    <row r="19" spans="1:5" x14ac:dyDescent="0.3">
      <c r="A19" t="s">
        <v>99</v>
      </c>
      <c r="B19" s="1">
        <v>0.27190827190827188</v>
      </c>
      <c r="C19" s="1">
        <v>0.27524893314366999</v>
      </c>
      <c r="D19" s="1">
        <v>0.13333333333333333</v>
      </c>
      <c r="E19" s="1">
        <v>0.1465798045602606</v>
      </c>
    </row>
    <row r="20" spans="1:5" x14ac:dyDescent="0.3">
      <c r="A20" t="s">
        <v>178</v>
      </c>
      <c r="B20" s="1">
        <v>0.16987392169873922</v>
      </c>
      <c r="C20" s="1">
        <v>0.14900867410161089</v>
      </c>
      <c r="D20" s="1">
        <v>6.3515509601181686E-2</v>
      </c>
      <c r="E20" s="1">
        <v>8.4679007483261126E-2</v>
      </c>
    </row>
    <row r="21" spans="1:5" x14ac:dyDescent="0.3">
      <c r="A21" t="s">
        <v>100</v>
      </c>
      <c r="B21" s="1">
        <v>0.13012820512820514</v>
      </c>
      <c r="C21" s="1">
        <v>0.14709517923362175</v>
      </c>
      <c r="D21" s="1">
        <v>4.3521266073194856E-2</v>
      </c>
      <c r="E21" s="1">
        <v>3.4412955465587043E-2</v>
      </c>
    </row>
    <row r="22" spans="1:5" x14ac:dyDescent="0.3">
      <c r="A22" t="s">
        <v>101</v>
      </c>
      <c r="B22" s="1">
        <v>0.13660618996798293</v>
      </c>
      <c r="C22" s="1">
        <v>0.13195639701663797</v>
      </c>
      <c r="D22" s="1">
        <v>6.1459667093469908E-2</v>
      </c>
      <c r="E22" s="1">
        <v>6.5040650406504072E-2</v>
      </c>
    </row>
    <row r="23" spans="1:5" x14ac:dyDescent="0.3">
      <c r="A23" t="s">
        <v>213</v>
      </c>
    </row>
    <row r="25" spans="1:5" x14ac:dyDescent="0.3">
      <c r="A25" s="13" t="s">
        <v>461</v>
      </c>
    </row>
    <row r="26" spans="1:5" x14ac:dyDescent="0.3">
      <c r="A26" s="14" t="s">
        <v>131</v>
      </c>
      <c r="B26" s="9" t="s">
        <v>83</v>
      </c>
      <c r="C26" s="9" t="s">
        <v>84</v>
      </c>
      <c r="D26" s="9" t="s">
        <v>85</v>
      </c>
      <c r="E26" s="9" t="s">
        <v>86</v>
      </c>
    </row>
    <row r="27" spans="1:5" x14ac:dyDescent="0.3">
      <c r="A27" s="14">
        <v>2017</v>
      </c>
      <c r="B27" s="1">
        <v>0.36923076923076925</v>
      </c>
      <c r="C27" s="1">
        <v>0.32594235033259422</v>
      </c>
      <c r="D27" s="1">
        <v>0.17947937281169127</v>
      </c>
      <c r="E27" s="1">
        <v>0.19584753641152775</v>
      </c>
    </row>
    <row r="28" spans="1:5" x14ac:dyDescent="0.3">
      <c r="A28" s="14">
        <v>2018</v>
      </c>
      <c r="B28" s="1">
        <v>0.3250188964474679</v>
      </c>
      <c r="C28" s="1">
        <v>0.31415929203539822</v>
      </c>
      <c r="D28" s="1">
        <v>0.15389876880984951</v>
      </c>
      <c r="E28" s="1">
        <v>0.17349122556712798</v>
      </c>
    </row>
    <row r="29" spans="1:5" x14ac:dyDescent="0.3">
      <c r="A29" s="14">
        <v>2019</v>
      </c>
      <c r="B29" s="1">
        <v>0.33768064857243568</v>
      </c>
      <c r="C29" s="1">
        <v>0.28360309641097819</v>
      </c>
      <c r="D29" s="1">
        <v>0.15641813989239048</v>
      </c>
      <c r="E29" s="1">
        <v>0.1617351720444504</v>
      </c>
    </row>
    <row r="30" spans="1:5" x14ac:dyDescent="0.3">
      <c r="A30" s="14">
        <v>2020</v>
      </c>
      <c r="B30" s="1">
        <v>0.32702789355562678</v>
      </c>
      <c r="C30" s="1">
        <v>0.3090169067000626</v>
      </c>
      <c r="D30" s="1">
        <v>0.16675851427311805</v>
      </c>
      <c r="E30" s="1">
        <v>0.16990999756750183</v>
      </c>
    </row>
    <row r="31" spans="1:5" x14ac:dyDescent="0.3">
      <c r="A31" s="14">
        <v>2021</v>
      </c>
      <c r="B31" s="1">
        <v>0.28999999999999998</v>
      </c>
      <c r="C31" s="1">
        <v>0.24</v>
      </c>
      <c r="D31" s="1">
        <v>0.12</v>
      </c>
      <c r="E31" s="1">
        <v>0.14000000000000001</v>
      </c>
    </row>
    <row r="32" spans="1:5" x14ac:dyDescent="0.3">
      <c r="A32" t="s">
        <v>212</v>
      </c>
    </row>
    <row r="34" spans="1:5" x14ac:dyDescent="0.3">
      <c r="A34" s="13" t="s">
        <v>462</v>
      </c>
    </row>
    <row r="35" spans="1:5" x14ac:dyDescent="0.3">
      <c r="A35" t="s">
        <v>132</v>
      </c>
      <c r="B35" s="9" t="s">
        <v>83</v>
      </c>
      <c r="C35" s="9" t="s">
        <v>84</v>
      </c>
      <c r="D35" s="9" t="s">
        <v>85</v>
      </c>
      <c r="E35" s="9" t="s">
        <v>86</v>
      </c>
    </row>
    <row r="36" spans="1:5" x14ac:dyDescent="0.3">
      <c r="A36" t="s">
        <v>99</v>
      </c>
      <c r="B36" s="1">
        <v>0.22</v>
      </c>
      <c r="C36" s="1">
        <v>0.24</v>
      </c>
      <c r="D36" s="1">
        <v>0.13</v>
      </c>
      <c r="E36" s="1">
        <v>0.14000000000000001</v>
      </c>
    </row>
    <row r="37" spans="1:5" x14ac:dyDescent="0.3">
      <c r="A37" t="s">
        <v>178</v>
      </c>
      <c r="B37" s="1">
        <v>0.16</v>
      </c>
      <c r="C37" s="1">
        <v>0.14000000000000001</v>
      </c>
      <c r="D37" s="1">
        <v>0.06</v>
      </c>
      <c r="E37" s="1">
        <v>0.09</v>
      </c>
    </row>
    <row r="38" spans="1:5" x14ac:dyDescent="0.3">
      <c r="A38" t="s">
        <v>100</v>
      </c>
      <c r="B38" s="1">
        <v>0.3</v>
      </c>
      <c r="C38" s="1">
        <v>0.23</v>
      </c>
      <c r="D38" s="1">
        <v>0.11</v>
      </c>
      <c r="E38" s="1">
        <v>0.1</v>
      </c>
    </row>
    <row r="39" spans="1:5" x14ac:dyDescent="0.3">
      <c r="A39" t="s">
        <v>101</v>
      </c>
      <c r="B39" s="1">
        <v>0.28999999999999998</v>
      </c>
      <c r="C39" s="1">
        <v>0.25</v>
      </c>
      <c r="D39" s="1">
        <v>0.13</v>
      </c>
      <c r="E39" s="1">
        <v>0.15</v>
      </c>
    </row>
    <row r="40" spans="1:5" x14ac:dyDescent="0.3">
      <c r="A40" t="s">
        <v>309</v>
      </c>
    </row>
    <row r="42" spans="1:5" x14ac:dyDescent="0.3">
      <c r="A42" s="13" t="s">
        <v>463</v>
      </c>
    </row>
    <row r="43" spans="1:5" x14ac:dyDescent="0.3">
      <c r="A43" s="14" t="s">
        <v>131</v>
      </c>
      <c r="B43" s="9" t="s">
        <v>83</v>
      </c>
      <c r="C43" s="9" t="s">
        <v>84</v>
      </c>
      <c r="D43" s="9" t="s">
        <v>85</v>
      </c>
      <c r="E43" s="9" t="s">
        <v>86</v>
      </c>
    </row>
    <row r="44" spans="1:5" x14ac:dyDescent="0.3">
      <c r="A44" s="14">
        <v>2017</v>
      </c>
      <c r="B44" s="11">
        <v>0.24529780564263323</v>
      </c>
      <c r="C44" s="11">
        <v>0.25161290322580643</v>
      </c>
      <c r="D44" s="11">
        <v>0.1529051987767584</v>
      </c>
      <c r="E44" s="11">
        <v>0.15323806628154454</v>
      </c>
    </row>
    <row r="45" spans="1:5" x14ac:dyDescent="0.3">
      <c r="A45" s="14">
        <v>2018</v>
      </c>
      <c r="B45" s="11">
        <v>0.25395683453237411</v>
      </c>
      <c r="C45" s="11">
        <v>0.228382502543235</v>
      </c>
      <c r="D45" s="11">
        <v>0.15270164447924825</v>
      </c>
      <c r="E45" s="11">
        <v>0.14155251141552511</v>
      </c>
    </row>
    <row r="46" spans="1:5" x14ac:dyDescent="0.3">
      <c r="A46" s="14">
        <v>2019</v>
      </c>
      <c r="B46" s="11">
        <v>0.18831168831168832</v>
      </c>
      <c r="C46" s="11">
        <v>0.21868583162217659</v>
      </c>
      <c r="D46" s="11">
        <v>0.13034188034188035</v>
      </c>
      <c r="E46" s="11">
        <v>0.1257020593741642</v>
      </c>
    </row>
    <row r="47" spans="1:5" x14ac:dyDescent="0.3">
      <c r="A47" s="14">
        <v>2020</v>
      </c>
      <c r="B47" s="11">
        <v>0.23032258064516128</v>
      </c>
      <c r="C47" s="11">
        <v>0.21008792225821379</v>
      </c>
      <c r="D47" s="11">
        <v>0.13778904022806462</v>
      </c>
      <c r="E47" s="11">
        <v>0.13276976628543014</v>
      </c>
    </row>
    <row r="48" spans="1:5" x14ac:dyDescent="0.3">
      <c r="A48" s="14">
        <v>2021</v>
      </c>
      <c r="B48" s="11">
        <v>0.18</v>
      </c>
      <c r="C48" s="11">
        <v>0.18</v>
      </c>
      <c r="D48" s="11">
        <v>0.12</v>
      </c>
      <c r="E48" s="11">
        <v>0.1</v>
      </c>
    </row>
    <row r="49" spans="1:10" x14ac:dyDescent="0.3">
      <c r="A49" t="s">
        <v>212</v>
      </c>
    </row>
    <row r="51" spans="1:10" x14ac:dyDescent="0.3">
      <c r="A51" s="13" t="s">
        <v>464</v>
      </c>
    </row>
    <row r="52" spans="1:10" x14ac:dyDescent="0.3">
      <c r="A52" t="s">
        <v>132</v>
      </c>
      <c r="B52" s="9" t="s">
        <v>83</v>
      </c>
      <c r="C52" s="9" t="s">
        <v>84</v>
      </c>
      <c r="D52" s="9" t="s">
        <v>85</v>
      </c>
      <c r="E52" s="9" t="s">
        <v>86</v>
      </c>
    </row>
    <row r="53" spans="1:10" x14ac:dyDescent="0.3">
      <c r="A53" t="s">
        <v>99</v>
      </c>
      <c r="B53" s="1">
        <v>0.24</v>
      </c>
      <c r="C53" s="1">
        <v>0.24</v>
      </c>
      <c r="D53" s="1">
        <v>0.15</v>
      </c>
      <c r="E53" s="1">
        <v>0.13</v>
      </c>
    </row>
    <row r="54" spans="1:10" x14ac:dyDescent="0.3">
      <c r="A54" t="s">
        <v>178</v>
      </c>
      <c r="B54" s="1">
        <v>0.16</v>
      </c>
      <c r="C54" s="1">
        <v>0.16</v>
      </c>
      <c r="D54" s="1">
        <v>0.11</v>
      </c>
      <c r="E54" s="1">
        <v>0.09</v>
      </c>
    </row>
    <row r="55" spans="1:10" x14ac:dyDescent="0.3">
      <c r="A55" t="s">
        <v>100</v>
      </c>
      <c r="B55" s="1">
        <v>0.17</v>
      </c>
      <c r="C55" s="1">
        <v>0.2</v>
      </c>
      <c r="D55" s="1">
        <v>0.12</v>
      </c>
      <c r="E55" s="1">
        <v>0.1</v>
      </c>
    </row>
    <row r="56" spans="1:10" x14ac:dyDescent="0.3">
      <c r="A56" t="s">
        <v>101</v>
      </c>
      <c r="B56" s="1">
        <v>0.18</v>
      </c>
      <c r="C56" s="1">
        <v>0.16</v>
      </c>
      <c r="D56" s="1">
        <v>0.11</v>
      </c>
      <c r="E56" s="1">
        <v>0.09</v>
      </c>
    </row>
    <row r="57" spans="1:10" x14ac:dyDescent="0.3">
      <c r="A57" t="s">
        <v>309</v>
      </c>
    </row>
    <row r="59" spans="1:10" x14ac:dyDescent="0.3">
      <c r="A59" s="13" t="s">
        <v>521</v>
      </c>
    </row>
    <row r="60" spans="1:10" x14ac:dyDescent="0.3">
      <c r="A60" s="14" t="s">
        <v>131</v>
      </c>
      <c r="B60" s="9" t="s">
        <v>403</v>
      </c>
      <c r="C60" s="9" t="s">
        <v>58</v>
      </c>
      <c r="D60" s="9" t="s">
        <v>57</v>
      </c>
      <c r="E60" s="9" t="s">
        <v>59</v>
      </c>
      <c r="F60" s="9" t="s">
        <v>60</v>
      </c>
      <c r="G60" s="9" t="s">
        <v>52</v>
      </c>
      <c r="H60" s="9" t="s">
        <v>61</v>
      </c>
      <c r="I60" s="9" t="s">
        <v>122</v>
      </c>
      <c r="J60" s="9" t="s">
        <v>216</v>
      </c>
    </row>
    <row r="61" spans="1:10" x14ac:dyDescent="0.3">
      <c r="A61" s="14">
        <v>2018</v>
      </c>
      <c r="B61" s="11">
        <v>0.11818181818181818</v>
      </c>
      <c r="C61" s="11">
        <v>0.1517509727626459</v>
      </c>
      <c r="D61" s="11">
        <v>0.15330188679245282</v>
      </c>
      <c r="E61" s="11">
        <v>0.19852941176470587</v>
      </c>
      <c r="F61" s="11">
        <v>0.12941176470588237</v>
      </c>
      <c r="G61" s="11">
        <v>0.22601679929266136</v>
      </c>
      <c r="H61" s="11">
        <v>7.8341013824884786E-2</v>
      </c>
      <c r="I61" s="11">
        <v>0.14756215692605748</v>
      </c>
      <c r="J61" s="11">
        <v>0.19749481287942827</v>
      </c>
    </row>
    <row r="62" spans="1:10" x14ac:dyDescent="0.3">
      <c r="A62" s="14">
        <v>2019</v>
      </c>
      <c r="B62" s="11">
        <v>0.12377450980392157</v>
      </c>
      <c r="C62" s="11">
        <v>0.15241635687732341</v>
      </c>
      <c r="D62" s="11">
        <v>0.1606425702811245</v>
      </c>
      <c r="E62" s="11">
        <v>0.21259029927760578</v>
      </c>
      <c r="F62" s="11">
        <v>0.12719298245614036</v>
      </c>
      <c r="G62" s="11">
        <v>0.20640717938015235</v>
      </c>
      <c r="H62" s="11">
        <v>7.6923076923076927E-2</v>
      </c>
      <c r="I62" s="11">
        <v>0.15517241379310345</v>
      </c>
      <c r="J62" s="11">
        <v>0.18658598083711547</v>
      </c>
    </row>
    <row r="63" spans="1:10" x14ac:dyDescent="0.3">
      <c r="A63" s="14">
        <v>2020</v>
      </c>
      <c r="B63" s="11">
        <v>0.12580299785867238</v>
      </c>
      <c r="C63" s="11">
        <v>0.15730337078651685</v>
      </c>
      <c r="D63" s="11">
        <v>0.18794326241134751</v>
      </c>
      <c r="E63" s="11">
        <v>0.24311490978157646</v>
      </c>
      <c r="F63" s="11">
        <v>0.16544117647058823</v>
      </c>
      <c r="G63" s="11">
        <v>0.23283205384372699</v>
      </c>
      <c r="H63" s="11">
        <v>9.1388400702987704E-2</v>
      </c>
      <c r="I63" s="11">
        <v>0.16998011928429424</v>
      </c>
      <c r="J63" s="11">
        <v>0.20919018578924975</v>
      </c>
    </row>
    <row r="64" spans="1:10" x14ac:dyDescent="0.3">
      <c r="A64" s="14">
        <v>2021</v>
      </c>
      <c r="B64" s="11">
        <v>0.12569130216189039</v>
      </c>
      <c r="C64" s="11">
        <v>0.16728624535315986</v>
      </c>
      <c r="D64" s="11">
        <v>0.1541038525963149</v>
      </c>
      <c r="E64" s="11">
        <v>0.19271758436944939</v>
      </c>
      <c r="F64" s="11">
        <v>0.16117216117216118</v>
      </c>
      <c r="G64" s="11">
        <v>0.211203231292517</v>
      </c>
      <c r="H64" s="11">
        <v>7.5778078484438433E-2</v>
      </c>
      <c r="I64" s="11">
        <v>0.15232722143864599</v>
      </c>
      <c r="J64" s="11">
        <v>0.18686202347059233</v>
      </c>
    </row>
    <row r="65" spans="1:10" x14ac:dyDescent="0.3">
      <c r="A65" s="14">
        <v>2022</v>
      </c>
      <c r="B65" s="11">
        <v>0.13487297921478061</v>
      </c>
      <c r="C65" s="11">
        <v>0.19076923076923077</v>
      </c>
      <c r="D65" s="11">
        <v>0.13754045307443366</v>
      </c>
      <c r="E65" s="11">
        <v>0.18802698145025296</v>
      </c>
      <c r="F65" s="11">
        <v>0.14556962025316456</v>
      </c>
      <c r="G65" s="11">
        <v>0.2012282048470227</v>
      </c>
      <c r="H65" s="11">
        <v>6.3095238095238093E-2</v>
      </c>
      <c r="I65" s="11">
        <v>0.15357917570498916</v>
      </c>
      <c r="J65" s="11">
        <v>0.17818656050518222</v>
      </c>
    </row>
    <row r="66" spans="1:10" x14ac:dyDescent="0.3">
      <c r="A66" t="s">
        <v>211</v>
      </c>
    </row>
    <row r="68" spans="1:10" x14ac:dyDescent="0.3">
      <c r="A68" s="13" t="s">
        <v>522</v>
      </c>
    </row>
    <row r="69" spans="1:10" x14ac:dyDescent="0.3">
      <c r="A69" t="s">
        <v>132</v>
      </c>
      <c r="B69" s="10" t="s">
        <v>51</v>
      </c>
      <c r="C69" s="10" t="s">
        <v>52</v>
      </c>
      <c r="D69" s="10"/>
    </row>
    <row r="70" spans="1:10" x14ac:dyDescent="0.3">
      <c r="A70" t="s">
        <v>99</v>
      </c>
      <c r="B70" s="1">
        <v>0.31550802139037432</v>
      </c>
      <c r="C70" s="1">
        <v>0.27810858143607708</v>
      </c>
      <c r="D70" s="1"/>
    </row>
    <row r="71" spans="1:10" x14ac:dyDescent="0.3">
      <c r="A71" t="s">
        <v>178</v>
      </c>
      <c r="B71" s="1">
        <v>0.14639175257731959</v>
      </c>
      <c r="C71" s="1">
        <v>0.16617405582922826</v>
      </c>
      <c r="D71" s="1"/>
    </row>
    <row r="72" spans="1:10" x14ac:dyDescent="0.3">
      <c r="A72" t="s">
        <v>100</v>
      </c>
      <c r="B72" s="1">
        <v>0.10182516810758886</v>
      </c>
      <c r="C72" s="1">
        <v>0.17701342281879195</v>
      </c>
      <c r="D72" s="1"/>
    </row>
    <row r="73" spans="1:10" x14ac:dyDescent="0.3">
      <c r="A73" t="s">
        <v>101</v>
      </c>
      <c r="B73" s="1">
        <v>0.11200585651537336</v>
      </c>
      <c r="C73" s="1">
        <v>0.15984213122841637</v>
      </c>
      <c r="D73" s="1"/>
    </row>
    <row r="74" spans="1:10" x14ac:dyDescent="0.3">
      <c r="A74" t="s">
        <v>213</v>
      </c>
    </row>
    <row r="76" spans="1:10" x14ac:dyDescent="0.3">
      <c r="A76" s="13" t="s">
        <v>465</v>
      </c>
    </row>
    <row r="77" spans="1:10" x14ac:dyDescent="0.3">
      <c r="A77" s="14" t="s">
        <v>131</v>
      </c>
      <c r="B77" s="9" t="s">
        <v>87</v>
      </c>
      <c r="C77" s="9" t="s">
        <v>88</v>
      </c>
      <c r="D77" s="9" t="s">
        <v>89</v>
      </c>
      <c r="E77" s="9" t="s">
        <v>90</v>
      </c>
    </row>
    <row r="78" spans="1:10" x14ac:dyDescent="0.3">
      <c r="A78" s="14">
        <v>2017</v>
      </c>
      <c r="B78" s="11">
        <v>0.25433962264150944</v>
      </c>
      <c r="C78" s="11">
        <v>0.37810632274300093</v>
      </c>
      <c r="D78" s="11">
        <v>0.15010785433320645</v>
      </c>
      <c r="E78" s="11">
        <v>0.24645652633805795</v>
      </c>
    </row>
    <row r="79" spans="1:10" x14ac:dyDescent="0.3">
      <c r="A79" s="14">
        <v>2018</v>
      </c>
      <c r="B79" s="11">
        <v>0.26400000000000001</v>
      </c>
      <c r="C79" s="11">
        <v>0.34302505412929168</v>
      </c>
      <c r="D79" s="11">
        <v>0.13136068146155572</v>
      </c>
      <c r="E79" s="11">
        <v>0.21925465838509317</v>
      </c>
    </row>
    <row r="80" spans="1:10" x14ac:dyDescent="0.3">
      <c r="A80" s="14">
        <v>2019</v>
      </c>
      <c r="B80" s="11">
        <v>0.26543209876543211</v>
      </c>
      <c r="C80" s="11">
        <v>0.32337736932797245</v>
      </c>
      <c r="D80" s="11">
        <v>0.12568475452196382</v>
      </c>
      <c r="E80" s="11">
        <v>0.22348638764729784</v>
      </c>
    </row>
    <row r="81" spans="1:10" x14ac:dyDescent="0.3">
      <c r="A81" s="14">
        <v>2020</v>
      </c>
      <c r="B81" s="11">
        <v>0.26620246384574181</v>
      </c>
      <c r="C81" s="11">
        <v>0.34332874828060522</v>
      </c>
      <c r="D81" s="11">
        <v>0.13500043717758153</v>
      </c>
      <c r="E81" s="11">
        <v>0.23815993788819875</v>
      </c>
    </row>
    <row r="82" spans="1:10" x14ac:dyDescent="0.3">
      <c r="A82" s="14">
        <v>2021</v>
      </c>
      <c r="B82" s="11">
        <v>0.22</v>
      </c>
      <c r="C82" s="11">
        <v>0.31</v>
      </c>
      <c r="D82" s="11">
        <v>0.11</v>
      </c>
      <c r="E82" s="11">
        <v>0.18</v>
      </c>
    </row>
    <row r="83" spans="1:10" x14ac:dyDescent="0.3">
      <c r="A83" t="s">
        <v>212</v>
      </c>
      <c r="E83" s="1"/>
      <c r="F83" s="1"/>
      <c r="G83" s="1"/>
      <c r="H83" s="1"/>
      <c r="I83" s="1"/>
      <c r="J83" s="1"/>
    </row>
    <row r="84" spans="1:10" x14ac:dyDescent="0.3">
      <c r="E84" s="1"/>
      <c r="F84" s="1"/>
      <c r="G84" s="1"/>
      <c r="H84" s="1"/>
      <c r="I84" s="1"/>
      <c r="J84" s="1"/>
    </row>
    <row r="85" spans="1:10" x14ac:dyDescent="0.3">
      <c r="A85" s="13" t="s">
        <v>466</v>
      </c>
    </row>
    <row r="86" spans="1:10" x14ac:dyDescent="0.3">
      <c r="A86" s="14" t="s">
        <v>131</v>
      </c>
      <c r="B86" s="9" t="s">
        <v>87</v>
      </c>
      <c r="C86" s="9" t="s">
        <v>88</v>
      </c>
      <c r="D86" s="9" t="s">
        <v>89</v>
      </c>
      <c r="E86" s="9" t="s">
        <v>90</v>
      </c>
    </row>
    <row r="87" spans="1:10" x14ac:dyDescent="0.3">
      <c r="A87" s="14">
        <v>2017</v>
      </c>
      <c r="B87" s="11">
        <v>0.19345661450924609</v>
      </c>
      <c r="C87" s="11">
        <v>0.26202749140893472</v>
      </c>
      <c r="D87" s="11">
        <v>0.12555344718532574</v>
      </c>
      <c r="E87" s="11">
        <v>0.18091809180918092</v>
      </c>
    </row>
    <row r="88" spans="1:10" x14ac:dyDescent="0.3">
      <c r="A88" s="14">
        <v>2018</v>
      </c>
      <c r="B88" s="11">
        <v>0.18697225572979492</v>
      </c>
      <c r="C88" s="11">
        <v>0.25409491810163798</v>
      </c>
      <c r="D88" s="11">
        <v>0.11784232365145228</v>
      </c>
      <c r="E88" s="11">
        <v>0.18678292794860027</v>
      </c>
    </row>
    <row r="89" spans="1:10" x14ac:dyDescent="0.3">
      <c r="A89" s="14">
        <v>2019</v>
      </c>
      <c r="B89" s="11">
        <v>0.13997477931904162</v>
      </c>
      <c r="C89" s="11">
        <v>0.22601010101010102</v>
      </c>
      <c r="D89" s="11">
        <v>0.10674429888403687</v>
      </c>
      <c r="E89" s="11">
        <v>0.16650390625</v>
      </c>
    </row>
    <row r="90" spans="1:10" x14ac:dyDescent="0.3">
      <c r="A90" s="14">
        <v>2020</v>
      </c>
      <c r="B90" s="11">
        <v>0.1554907677356657</v>
      </c>
      <c r="C90" s="27">
        <v>0.24294478527607363</v>
      </c>
      <c r="D90" s="27">
        <v>0.10970915312232678</v>
      </c>
      <c r="E90" s="11">
        <v>0.19020446980504041</v>
      </c>
    </row>
    <row r="91" spans="1:10" x14ac:dyDescent="0.3">
      <c r="A91" s="14">
        <v>2021</v>
      </c>
      <c r="B91" s="11">
        <v>0.13</v>
      </c>
      <c r="C91" s="11">
        <v>0.2</v>
      </c>
      <c r="D91" s="11">
        <v>0.09</v>
      </c>
      <c r="E91" s="11">
        <v>0.14000000000000001</v>
      </c>
    </row>
    <row r="92" spans="1:10" x14ac:dyDescent="0.3">
      <c r="A92" t="s">
        <v>212</v>
      </c>
    </row>
    <row r="94" spans="1:10" x14ac:dyDescent="0.3">
      <c r="A94" s="13" t="s">
        <v>467</v>
      </c>
    </row>
    <row r="95" spans="1:10" x14ac:dyDescent="0.3">
      <c r="A95" t="s">
        <v>135</v>
      </c>
      <c r="B95" t="s">
        <v>133</v>
      </c>
      <c r="C95" s="9" t="s">
        <v>103</v>
      </c>
      <c r="D95" s="9" t="s">
        <v>106</v>
      </c>
    </row>
    <row r="96" spans="1:10" x14ac:dyDescent="0.3">
      <c r="A96" t="s">
        <v>516</v>
      </c>
      <c r="B96" t="s">
        <v>56</v>
      </c>
      <c r="C96" s="11">
        <v>0.21</v>
      </c>
      <c r="D96" s="11">
        <v>0.09</v>
      </c>
    </row>
    <row r="97" spans="1:10" x14ac:dyDescent="0.3">
      <c r="B97" t="s">
        <v>57</v>
      </c>
      <c r="C97" s="11">
        <v>0.23</v>
      </c>
      <c r="D97" s="11">
        <v>0.13</v>
      </c>
    </row>
    <row r="98" spans="1:10" x14ac:dyDescent="0.3">
      <c r="B98" t="s">
        <v>59</v>
      </c>
      <c r="C98" s="11">
        <v>0.23</v>
      </c>
      <c r="D98" s="11">
        <v>0.15</v>
      </c>
    </row>
    <row r="99" spans="1:10" x14ac:dyDescent="0.3">
      <c r="B99" t="s">
        <v>60</v>
      </c>
      <c r="C99" s="11">
        <v>0.24</v>
      </c>
      <c r="D99" s="11">
        <v>0.14000000000000001</v>
      </c>
    </row>
    <row r="100" spans="1:10" x14ac:dyDescent="0.3">
      <c r="B100" t="s">
        <v>52</v>
      </c>
      <c r="C100" s="11">
        <v>0.31</v>
      </c>
      <c r="D100" s="11">
        <v>0.18</v>
      </c>
    </row>
    <row r="101" spans="1:10" x14ac:dyDescent="0.3">
      <c r="A101" t="s">
        <v>517</v>
      </c>
      <c r="B101" t="s">
        <v>56</v>
      </c>
      <c r="C101" s="11">
        <v>0.12</v>
      </c>
      <c r="D101" s="11">
        <v>0.1</v>
      </c>
    </row>
    <row r="102" spans="1:10" x14ac:dyDescent="0.3">
      <c r="B102" t="s">
        <v>57</v>
      </c>
      <c r="C102" s="11">
        <v>0.09</v>
      </c>
      <c r="D102" s="11">
        <v>0.08</v>
      </c>
    </row>
    <row r="103" spans="1:10" x14ac:dyDescent="0.3">
      <c r="B103" t="s">
        <v>59</v>
      </c>
      <c r="C103" s="11">
        <v>0.21</v>
      </c>
      <c r="D103" s="11">
        <v>0.1</v>
      </c>
    </row>
    <row r="104" spans="1:10" x14ac:dyDescent="0.3">
      <c r="B104" t="s">
        <v>60</v>
      </c>
      <c r="C104" s="11">
        <v>0.1</v>
      </c>
      <c r="D104" s="11">
        <v>7.0000000000000007E-2</v>
      </c>
      <c r="E104" s="10"/>
      <c r="F104" s="10"/>
      <c r="G104" s="10"/>
      <c r="H104" s="10"/>
      <c r="I104" s="10"/>
      <c r="J104" s="10"/>
    </row>
    <row r="105" spans="1:10" x14ac:dyDescent="0.3">
      <c r="B105" t="s">
        <v>52</v>
      </c>
      <c r="C105" s="11">
        <v>0.2</v>
      </c>
      <c r="D105" s="11">
        <v>0.14000000000000001</v>
      </c>
      <c r="E105" s="1"/>
      <c r="F105" s="1"/>
      <c r="G105" s="1"/>
      <c r="H105" s="1"/>
      <c r="I105" s="1"/>
      <c r="J105" s="1"/>
    </row>
    <row r="106" spans="1:10" x14ac:dyDescent="0.3">
      <c r="A106" t="s">
        <v>309</v>
      </c>
    </row>
    <row r="108" spans="1:10" x14ac:dyDescent="0.3">
      <c r="A108" s="13" t="s">
        <v>523</v>
      </c>
    </row>
    <row r="109" spans="1:10" x14ac:dyDescent="0.3">
      <c r="A109" s="14" t="s">
        <v>131</v>
      </c>
      <c r="B109" s="9" t="s">
        <v>91</v>
      </c>
      <c r="C109" s="9" t="s">
        <v>217</v>
      </c>
      <c r="D109" s="9" t="s">
        <v>92</v>
      </c>
      <c r="E109" s="9" t="s">
        <v>218</v>
      </c>
    </row>
    <row r="110" spans="1:10" x14ac:dyDescent="0.3">
      <c r="A110" s="14">
        <v>2018</v>
      </c>
      <c r="B110" s="11">
        <v>0.19800332778702162</v>
      </c>
      <c r="C110" s="11">
        <v>0.19744306155278976</v>
      </c>
      <c r="D110" s="11">
        <v>0.10727969348659004</v>
      </c>
      <c r="E110" s="11">
        <v>8.6386799320553265E-2</v>
      </c>
    </row>
    <row r="111" spans="1:10" x14ac:dyDescent="0.3">
      <c r="A111" s="14">
        <v>2019</v>
      </c>
      <c r="B111" s="11">
        <v>0.1816160118606375</v>
      </c>
      <c r="C111" s="11">
        <v>0.18712097031599106</v>
      </c>
      <c r="D111" s="11">
        <v>7.3333333333333334E-2</v>
      </c>
      <c r="E111" s="11">
        <v>7.6201243640474842E-2</v>
      </c>
    </row>
    <row r="112" spans="1:10" x14ac:dyDescent="0.3">
      <c r="A112" s="14">
        <v>2020</v>
      </c>
      <c r="B112" s="11">
        <v>0.20210664911125742</v>
      </c>
      <c r="C112" s="11">
        <v>0.21004529921322418</v>
      </c>
      <c r="D112" s="11">
        <v>6.7846607669616518E-2</v>
      </c>
      <c r="E112" s="11">
        <v>8.0463613061406439E-2</v>
      </c>
    </row>
    <row r="113" spans="1:5" x14ac:dyDescent="0.3">
      <c r="A113" s="14">
        <v>2021</v>
      </c>
      <c r="B113" s="11">
        <v>0.19498432601880877</v>
      </c>
      <c r="C113" s="11">
        <v>0.18585038263314071</v>
      </c>
      <c r="D113" s="11">
        <v>5.6716417910447764E-2</v>
      </c>
      <c r="E113" s="11">
        <v>6.1237242241199752E-2</v>
      </c>
    </row>
    <row r="114" spans="1:5" x14ac:dyDescent="0.3">
      <c r="A114" s="14">
        <v>2022</v>
      </c>
      <c r="B114" s="1">
        <v>0.18166939443535188</v>
      </c>
      <c r="C114" s="11">
        <v>0.1776853015075377</v>
      </c>
      <c r="D114" s="11">
        <v>6.3829787234042548E-2</v>
      </c>
      <c r="E114" s="11">
        <v>7.3360378634212312E-2</v>
      </c>
    </row>
    <row r="115" spans="1:5" x14ac:dyDescent="0.3">
      <c r="A115" t="s">
        <v>214</v>
      </c>
    </row>
    <row r="117" spans="1:5" x14ac:dyDescent="0.3">
      <c r="A117" s="13" t="s">
        <v>524</v>
      </c>
    </row>
    <row r="118" spans="1:5" x14ac:dyDescent="0.3">
      <c r="A118" t="s">
        <v>132</v>
      </c>
      <c r="B118" s="9" t="s">
        <v>91</v>
      </c>
      <c r="C118" s="9" t="s">
        <v>217</v>
      </c>
      <c r="D118" s="9" t="s">
        <v>92</v>
      </c>
      <c r="E118" s="9" t="s">
        <v>218</v>
      </c>
    </row>
    <row r="119" spans="1:5" x14ac:dyDescent="0.3">
      <c r="A119" t="s">
        <v>99</v>
      </c>
      <c r="B119" s="11">
        <v>0.26941362916006339</v>
      </c>
      <c r="C119" s="11">
        <v>0.27385763133354057</v>
      </c>
      <c r="D119" s="11">
        <v>0.10843373493975904</v>
      </c>
      <c r="E119" s="11">
        <v>0.14051522248243559</v>
      </c>
    </row>
    <row r="120" spans="1:5" x14ac:dyDescent="0.3">
      <c r="A120" t="s">
        <v>178</v>
      </c>
      <c r="B120" s="11">
        <v>0.14652014652014653</v>
      </c>
      <c r="C120" s="11">
        <v>0.15683934113153497</v>
      </c>
      <c r="D120" s="11">
        <v>9.5744680851063829E-2</v>
      </c>
      <c r="E120" s="11">
        <v>7.6862332192682278E-2</v>
      </c>
    </row>
    <row r="121" spans="1:5" x14ac:dyDescent="0.3">
      <c r="A121" t="s">
        <v>100</v>
      </c>
      <c r="B121" s="11">
        <v>9.7744360902255634E-2</v>
      </c>
      <c r="C121" s="11">
        <v>0.14075130765572991</v>
      </c>
      <c r="D121" s="11">
        <v>0</v>
      </c>
      <c r="E121" s="11">
        <v>4.2568039078855549E-2</v>
      </c>
    </row>
    <row r="122" spans="1:5" x14ac:dyDescent="0.3">
      <c r="A122" t="s">
        <v>101</v>
      </c>
      <c r="B122" s="11">
        <v>0.14615384615384616</v>
      </c>
      <c r="C122" s="11">
        <v>0.13294081189959714</v>
      </c>
      <c r="D122" s="11">
        <v>4.7244094488188976E-2</v>
      </c>
      <c r="E122" s="11">
        <v>6.3845050215208032E-2</v>
      </c>
    </row>
    <row r="123" spans="1:5" x14ac:dyDescent="0.3">
      <c r="A123" t="s">
        <v>215</v>
      </c>
    </row>
    <row r="125" spans="1:5" x14ac:dyDescent="0.3">
      <c r="A125" s="13" t="s">
        <v>535</v>
      </c>
    </row>
    <row r="126" spans="1:5" x14ac:dyDescent="0.3">
      <c r="A126" t="s">
        <v>219</v>
      </c>
      <c r="B126" s="9" t="s">
        <v>220</v>
      </c>
    </row>
    <row r="127" spans="1:5" x14ac:dyDescent="0.3">
      <c r="A127" t="s">
        <v>94</v>
      </c>
      <c r="B127" s="29">
        <v>0.14199561403508773</v>
      </c>
    </row>
    <row r="128" spans="1:5" x14ac:dyDescent="0.3">
      <c r="A128" t="s">
        <v>93</v>
      </c>
      <c r="B128" s="29">
        <v>0.16248256624825663</v>
      </c>
    </row>
    <row r="129" spans="1:5" x14ac:dyDescent="0.3">
      <c r="A129" t="s">
        <v>221</v>
      </c>
      <c r="B129" s="29">
        <v>0.20734341252699784</v>
      </c>
    </row>
    <row r="130" spans="1:5" x14ac:dyDescent="0.3">
      <c r="A130" t="s">
        <v>222</v>
      </c>
      <c r="B130" s="29">
        <v>0.24242424242424243</v>
      </c>
    </row>
    <row r="131" spans="1:5" x14ac:dyDescent="0.3">
      <c r="A131" t="s">
        <v>223</v>
      </c>
      <c r="B131" s="29">
        <v>0.20100502512562815</v>
      </c>
    </row>
    <row r="132" spans="1:5" x14ac:dyDescent="0.3">
      <c r="A132" t="s">
        <v>224</v>
      </c>
      <c r="B132" s="29">
        <v>0.18496240601503761</v>
      </c>
    </row>
    <row r="133" spans="1:5" x14ac:dyDescent="0.3">
      <c r="A133" t="s">
        <v>128</v>
      </c>
      <c r="B133" s="29">
        <v>0.18030513176144244</v>
      </c>
    </row>
    <row r="134" spans="1:5" x14ac:dyDescent="0.3">
      <c r="A134" t="s">
        <v>240</v>
      </c>
      <c r="B134" s="29">
        <v>0.18604651162790697</v>
      </c>
    </row>
    <row r="135" spans="1:5" x14ac:dyDescent="0.3">
      <c r="A135" s="13" t="s">
        <v>226</v>
      </c>
      <c r="B135" s="44">
        <v>0.16958479239619809</v>
      </c>
    </row>
    <row r="136" spans="1:5" x14ac:dyDescent="0.3">
      <c r="A136" t="s">
        <v>95</v>
      </c>
      <c r="B136" s="29">
        <v>0.14101625644310245</v>
      </c>
    </row>
    <row r="137" spans="1:5" x14ac:dyDescent="0.3">
      <c r="A137" t="s">
        <v>216</v>
      </c>
      <c r="B137" s="29">
        <v>0.14341004037948332</v>
      </c>
    </row>
    <row r="138" spans="1:5" x14ac:dyDescent="0.3">
      <c r="A138" t="s">
        <v>525</v>
      </c>
    </row>
    <row r="140" spans="1:5" x14ac:dyDescent="0.3">
      <c r="A140" s="13" t="s">
        <v>468</v>
      </c>
    </row>
    <row r="141" spans="1:5" x14ac:dyDescent="0.3">
      <c r="A141" s="14" t="s">
        <v>131</v>
      </c>
      <c r="B141" s="9" t="s">
        <v>91</v>
      </c>
      <c r="C141" s="9" t="s">
        <v>217</v>
      </c>
      <c r="D141" s="9" t="s">
        <v>92</v>
      </c>
      <c r="E141" s="9" t="s">
        <v>218</v>
      </c>
    </row>
    <row r="142" spans="1:5" x14ac:dyDescent="0.3">
      <c r="A142" s="14">
        <v>2017</v>
      </c>
      <c r="B142" s="11">
        <v>0.36191860465116277</v>
      </c>
      <c r="C142" s="11">
        <v>0.3425622954945885</v>
      </c>
      <c r="D142" s="11">
        <v>0.28368794326241137</v>
      </c>
      <c r="E142" s="11">
        <v>0.18218128464297359</v>
      </c>
    </row>
    <row r="143" spans="1:5" x14ac:dyDescent="0.3">
      <c r="A143" s="14">
        <v>2018</v>
      </c>
      <c r="B143" s="11">
        <v>0.33131618759455372</v>
      </c>
      <c r="C143" s="11">
        <v>0.31602870813397127</v>
      </c>
      <c r="D143" s="11">
        <v>0.23010130246020261</v>
      </c>
      <c r="E143" s="11">
        <v>0.15994395693532926</v>
      </c>
    </row>
    <row r="144" spans="1:5" x14ac:dyDescent="0.3">
      <c r="A144" s="14">
        <v>2019</v>
      </c>
      <c r="B144" s="11">
        <v>0.30200501253132833</v>
      </c>
      <c r="C144" s="11">
        <v>0.30566893424036279</v>
      </c>
      <c r="D144" s="11">
        <v>0.25605536332179929</v>
      </c>
      <c r="E144" s="11">
        <v>0.15273513815238626</v>
      </c>
    </row>
    <row r="145" spans="1:5" x14ac:dyDescent="0.3">
      <c r="A145" s="14">
        <v>2020</v>
      </c>
      <c r="B145" s="11">
        <v>0.36279547790339156</v>
      </c>
      <c r="C145" s="11">
        <v>0.30520016508460585</v>
      </c>
      <c r="D145" s="11">
        <v>0.28048780487804881</v>
      </c>
      <c r="E145" s="11">
        <v>0.16112342941611235</v>
      </c>
    </row>
    <row r="146" spans="1:5" x14ac:dyDescent="0.3">
      <c r="A146" s="14">
        <v>2021</v>
      </c>
      <c r="B146" s="11">
        <v>0.27</v>
      </c>
      <c r="C146" s="11">
        <v>0.27</v>
      </c>
      <c r="D146" s="11">
        <v>0.21</v>
      </c>
      <c r="E146" s="11">
        <v>0.12</v>
      </c>
    </row>
    <row r="147" spans="1:5" x14ac:dyDescent="0.3">
      <c r="A147" t="s">
        <v>212</v>
      </c>
    </row>
    <row r="149" spans="1:5" x14ac:dyDescent="0.3">
      <c r="A149" s="13" t="s">
        <v>532</v>
      </c>
    </row>
    <row r="150" spans="1:5" x14ac:dyDescent="0.3">
      <c r="A150" t="s">
        <v>219</v>
      </c>
      <c r="B150" s="9" t="s">
        <v>220</v>
      </c>
    </row>
    <row r="151" spans="1:5" x14ac:dyDescent="0.3">
      <c r="A151" t="s">
        <v>94</v>
      </c>
      <c r="B151" s="1">
        <v>0.3</v>
      </c>
    </row>
    <row r="152" spans="1:5" x14ac:dyDescent="0.3">
      <c r="A152" t="s">
        <v>93</v>
      </c>
      <c r="B152" s="1">
        <v>0.28999999999999998</v>
      </c>
    </row>
    <row r="153" spans="1:5" x14ac:dyDescent="0.3">
      <c r="A153" t="s">
        <v>221</v>
      </c>
      <c r="B153" s="1">
        <v>0.3</v>
      </c>
    </row>
    <row r="154" spans="1:5" x14ac:dyDescent="0.3">
      <c r="A154" t="s">
        <v>222</v>
      </c>
      <c r="B154" s="1">
        <v>0.27</v>
      </c>
    </row>
    <row r="155" spans="1:5" x14ac:dyDescent="0.3">
      <c r="A155" t="s">
        <v>223</v>
      </c>
      <c r="B155" s="1">
        <v>0.22</v>
      </c>
    </row>
    <row r="156" spans="1:5" x14ac:dyDescent="0.3">
      <c r="A156" t="s">
        <v>224</v>
      </c>
      <c r="B156" s="1">
        <v>0.25</v>
      </c>
    </row>
    <row r="157" spans="1:5" x14ac:dyDescent="0.3">
      <c r="A157" t="s">
        <v>128</v>
      </c>
      <c r="B157" s="1">
        <v>0.31</v>
      </c>
    </row>
    <row r="158" spans="1:5" x14ac:dyDescent="0.3">
      <c r="A158" t="s">
        <v>225</v>
      </c>
      <c r="B158" s="1">
        <v>0.23</v>
      </c>
    </row>
    <row r="159" spans="1:5" x14ac:dyDescent="0.3">
      <c r="A159" s="13" t="s">
        <v>226</v>
      </c>
      <c r="B159" s="26">
        <v>0.28000000000000003</v>
      </c>
    </row>
    <row r="160" spans="1:5" x14ac:dyDescent="0.3">
      <c r="A160" t="s">
        <v>129</v>
      </c>
      <c r="B160" s="1">
        <v>0.18</v>
      </c>
    </row>
    <row r="161" spans="1:5" x14ac:dyDescent="0.3">
      <c r="A161" t="s">
        <v>216</v>
      </c>
      <c r="B161" s="1">
        <v>0.19</v>
      </c>
    </row>
    <row r="162" spans="1:5" x14ac:dyDescent="0.3">
      <c r="A162" t="s">
        <v>540</v>
      </c>
    </row>
    <row r="164" spans="1:5" x14ac:dyDescent="0.3">
      <c r="A164" s="13" t="s">
        <v>469</v>
      </c>
    </row>
    <row r="165" spans="1:5" x14ac:dyDescent="0.3">
      <c r="A165" s="9" t="s">
        <v>131</v>
      </c>
      <c r="B165" s="9" t="s">
        <v>91</v>
      </c>
      <c r="C165" s="9" t="s">
        <v>217</v>
      </c>
      <c r="D165" s="9" t="s">
        <v>92</v>
      </c>
      <c r="E165" s="9" t="s">
        <v>218</v>
      </c>
    </row>
    <row r="166" spans="1:5" x14ac:dyDescent="0.3">
      <c r="A166" s="9">
        <v>2017</v>
      </c>
      <c r="B166" s="11">
        <v>0.29398663697104677</v>
      </c>
      <c r="C166" s="11">
        <v>0.24153330852251581</v>
      </c>
      <c r="D166" s="11">
        <v>0.245</v>
      </c>
      <c r="E166" s="11">
        <v>0.14600231749710313</v>
      </c>
    </row>
    <row r="167" spans="1:5" x14ac:dyDescent="0.3">
      <c r="A167" s="9">
        <v>2018</v>
      </c>
      <c r="B167" s="11">
        <v>0.28355387523629488</v>
      </c>
      <c r="C167" s="11">
        <v>0.23063318004952246</v>
      </c>
      <c r="D167" s="11">
        <v>0.21690140845070421</v>
      </c>
      <c r="E167" s="11">
        <v>0.14185516394879888</v>
      </c>
    </row>
    <row r="168" spans="1:5" x14ac:dyDescent="0.3">
      <c r="A168" s="9">
        <v>2019</v>
      </c>
      <c r="B168" s="11">
        <v>0.27007299270072993</v>
      </c>
      <c r="C168" s="11">
        <v>0.19346733668341709</v>
      </c>
      <c r="D168" s="11">
        <v>0.19565217391304349</v>
      </c>
      <c r="E168" s="11">
        <v>0.12364460268651885</v>
      </c>
    </row>
    <row r="169" spans="1:5" x14ac:dyDescent="0.3">
      <c r="A169" s="9">
        <v>2020</v>
      </c>
      <c r="B169" s="11">
        <v>0.25704225352112675</v>
      </c>
      <c r="C169" s="11">
        <v>0.21158129175946547</v>
      </c>
      <c r="D169" s="11">
        <v>0.24078624078624078</v>
      </c>
      <c r="E169" s="11">
        <v>0.12861783815711755</v>
      </c>
    </row>
    <row r="170" spans="1:5" x14ac:dyDescent="0.3">
      <c r="A170" s="9">
        <v>2021</v>
      </c>
      <c r="B170" s="11">
        <v>0.2</v>
      </c>
      <c r="C170" s="11">
        <v>0.18</v>
      </c>
      <c r="D170" s="11">
        <v>0.16</v>
      </c>
      <c r="E170" s="11">
        <v>0.1</v>
      </c>
    </row>
    <row r="171" spans="1:5" x14ac:dyDescent="0.3">
      <c r="A171" t="s">
        <v>212</v>
      </c>
    </row>
    <row r="173" spans="1:5" x14ac:dyDescent="0.3">
      <c r="A173" s="13" t="s">
        <v>533</v>
      </c>
    </row>
    <row r="174" spans="1:5" x14ac:dyDescent="0.3">
      <c r="A174" t="s">
        <v>219</v>
      </c>
      <c r="B174" s="9" t="s">
        <v>220</v>
      </c>
    </row>
    <row r="175" spans="1:5" x14ac:dyDescent="0.3">
      <c r="A175" t="s">
        <v>94</v>
      </c>
      <c r="B175" s="1">
        <v>0.26</v>
      </c>
    </row>
    <row r="176" spans="1:5" x14ac:dyDescent="0.3">
      <c r="A176" t="s">
        <v>93</v>
      </c>
      <c r="B176" s="1">
        <v>0.23</v>
      </c>
    </row>
    <row r="177" spans="1:4" x14ac:dyDescent="0.3">
      <c r="A177" t="s">
        <v>221</v>
      </c>
      <c r="B177" s="1">
        <v>0.24</v>
      </c>
    </row>
    <row r="178" spans="1:4" x14ac:dyDescent="0.3">
      <c r="A178" t="s">
        <v>222</v>
      </c>
      <c r="B178" s="1">
        <v>0.23</v>
      </c>
    </row>
    <row r="179" spans="1:4" x14ac:dyDescent="0.3">
      <c r="A179" t="s">
        <v>223</v>
      </c>
      <c r="B179" s="1">
        <v>0.28000000000000003</v>
      </c>
    </row>
    <row r="180" spans="1:4" x14ac:dyDescent="0.3">
      <c r="A180" t="s">
        <v>224</v>
      </c>
      <c r="B180" s="1">
        <v>0.22</v>
      </c>
    </row>
    <row r="181" spans="1:4" x14ac:dyDescent="0.3">
      <c r="A181" t="s">
        <v>128</v>
      </c>
      <c r="B181" s="1">
        <v>0.16</v>
      </c>
    </row>
    <row r="182" spans="1:4" x14ac:dyDescent="0.3">
      <c r="A182" t="s">
        <v>225</v>
      </c>
      <c r="B182" s="1">
        <v>0.2</v>
      </c>
    </row>
    <row r="183" spans="1:4" x14ac:dyDescent="0.3">
      <c r="A183" s="13" t="s">
        <v>226</v>
      </c>
      <c r="B183" s="26">
        <v>0.23</v>
      </c>
    </row>
    <row r="184" spans="1:4" x14ac:dyDescent="0.3">
      <c r="A184" t="s">
        <v>129</v>
      </c>
      <c r="B184" s="1">
        <v>0.14000000000000001</v>
      </c>
    </row>
    <row r="185" spans="1:4" x14ac:dyDescent="0.3">
      <c r="A185" t="s">
        <v>216</v>
      </c>
      <c r="B185" s="1">
        <v>0.15</v>
      </c>
    </row>
    <row r="186" spans="1:4" x14ac:dyDescent="0.3">
      <c r="A186" t="s">
        <v>310</v>
      </c>
    </row>
    <row r="188" spans="1:4" x14ac:dyDescent="0.3">
      <c r="A188" s="13" t="s">
        <v>536</v>
      </c>
    </row>
    <row r="189" spans="1:4" x14ac:dyDescent="0.3">
      <c r="A189" t="s">
        <v>34</v>
      </c>
      <c r="B189" s="9" t="s">
        <v>27</v>
      </c>
      <c r="C189" s="9" t="s">
        <v>28</v>
      </c>
      <c r="D189" s="9" t="s">
        <v>10</v>
      </c>
    </row>
    <row r="190" spans="1:4" x14ac:dyDescent="0.3">
      <c r="A190" t="s">
        <v>227</v>
      </c>
      <c r="B190" s="1">
        <v>7.6458752515090544E-2</v>
      </c>
      <c r="C190" s="1">
        <v>7.7562326869806089E-2</v>
      </c>
      <c r="D190" s="1">
        <v>7.6923076923076927E-2</v>
      </c>
    </row>
    <row r="191" spans="1:4" x14ac:dyDescent="0.3">
      <c r="A191" t="s">
        <v>228</v>
      </c>
      <c r="B191" s="1">
        <v>0.15467722253638502</v>
      </c>
      <c r="C191" s="1">
        <v>0.13922819811607415</v>
      </c>
      <c r="D191" s="1">
        <v>0.14703273241215475</v>
      </c>
    </row>
    <row r="192" spans="1:4" x14ac:dyDescent="0.3">
      <c r="A192" t="s">
        <v>229</v>
      </c>
      <c r="B192" s="1">
        <v>8.8377723970944316E-2</v>
      </c>
      <c r="C192" s="1">
        <v>0.12950138504155126</v>
      </c>
      <c r="D192" s="1">
        <v>0.11453744493392071</v>
      </c>
    </row>
    <row r="193" spans="1:7" x14ac:dyDescent="0.3">
      <c r="A193" t="s">
        <v>230</v>
      </c>
      <c r="B193" s="1">
        <v>0.10416666666666667</v>
      </c>
      <c r="C193" s="1">
        <v>0.13934426229508196</v>
      </c>
      <c r="D193" s="1">
        <v>0.12385321100917432</v>
      </c>
    </row>
    <row r="194" spans="1:7" x14ac:dyDescent="0.3">
      <c r="A194" t="s">
        <v>216</v>
      </c>
      <c r="B194" s="1">
        <v>0.1497834055314895</v>
      </c>
      <c r="C194" s="1">
        <v>0.13695548243763886</v>
      </c>
      <c r="D194" s="1">
        <v>0.14341004037948332</v>
      </c>
    </row>
    <row r="195" spans="1:7" x14ac:dyDescent="0.3">
      <c r="A195" t="s">
        <v>579</v>
      </c>
    </row>
    <row r="197" spans="1:7" x14ac:dyDescent="0.3">
      <c r="A197" s="13" t="s">
        <v>534</v>
      </c>
    </row>
    <row r="198" spans="1:7" x14ac:dyDescent="0.3">
      <c r="A198" t="s">
        <v>34</v>
      </c>
      <c r="B198" s="9" t="s">
        <v>177</v>
      </c>
      <c r="C198" s="9" t="s">
        <v>537</v>
      </c>
      <c r="D198" s="9" t="s">
        <v>231</v>
      </c>
      <c r="E198" s="9" t="s">
        <v>538</v>
      </c>
      <c r="F198" s="9" t="s">
        <v>232</v>
      </c>
      <c r="G198" s="9" t="s">
        <v>539</v>
      </c>
    </row>
    <row r="199" spans="1:7" x14ac:dyDescent="0.3">
      <c r="A199" t="s">
        <v>227</v>
      </c>
      <c r="B199" s="9">
        <v>198</v>
      </c>
      <c r="C199" s="11">
        <f>Table109[[#This Row],[Successful]]/B$203</f>
        <v>1.9290724863600936E-2</v>
      </c>
      <c r="D199" s="9">
        <v>2376</v>
      </c>
      <c r="E199" s="11">
        <f>Table109[[#This Row],[Unsuccessful]]/D$203</f>
        <v>3.875577014044073E-2</v>
      </c>
      <c r="F199" s="9">
        <v>2574</v>
      </c>
      <c r="G199" s="11">
        <f>Table109[[#This Row],[Total Applicants]]/F$203</f>
        <v>3.5964287211300669E-2</v>
      </c>
    </row>
    <row r="200" spans="1:7" x14ac:dyDescent="0.3">
      <c r="A200" t="s">
        <v>228</v>
      </c>
      <c r="B200" s="9">
        <v>9779</v>
      </c>
      <c r="C200" s="11">
        <f>Table109[[#This Row],[Successful]]/B$203</f>
        <v>0.95274746687451284</v>
      </c>
      <c r="D200" s="9">
        <v>56730</v>
      </c>
      <c r="E200" s="11">
        <f>Table109[[#This Row],[Unsuccessful]]/D$203</f>
        <v>0.92534294615623014</v>
      </c>
      <c r="F200" s="9">
        <v>66509</v>
      </c>
      <c r="G200" s="11">
        <f>Table109[[#This Row],[Total Applicants]]/F$203</f>
        <v>0.92927302957901947</v>
      </c>
    </row>
    <row r="201" spans="1:7" x14ac:dyDescent="0.3">
      <c r="A201" t="s">
        <v>229</v>
      </c>
      <c r="B201" s="9">
        <v>260</v>
      </c>
      <c r="C201" s="11">
        <f>Table109[[#This Row],[Successful]]/B$203</f>
        <v>2.5331254871395169E-2</v>
      </c>
      <c r="D201" s="9">
        <v>2010</v>
      </c>
      <c r="E201" s="11">
        <f>Table109[[#This Row],[Unsuccessful]]/D$203</f>
        <v>3.2785815649110213E-2</v>
      </c>
      <c r="F201" s="9">
        <v>2270</v>
      </c>
      <c r="G201" s="11">
        <f>Table109[[#This Row],[Total Applicants]]/F$203</f>
        <v>3.1716756786966789E-2</v>
      </c>
    </row>
    <row r="202" spans="1:7" x14ac:dyDescent="0.3">
      <c r="A202" t="s">
        <v>230</v>
      </c>
      <c r="B202" s="9">
        <v>27</v>
      </c>
      <c r="C202" s="11">
        <f>Table109[[#This Row],[Successful]]/B$203</f>
        <v>2.6305533904910365E-3</v>
      </c>
      <c r="D202" s="9">
        <v>191</v>
      </c>
      <c r="E202" s="11">
        <f>Table109[[#This Row],[Unsuccessful]]/D$203</f>
        <v>3.1154680542189311E-3</v>
      </c>
      <c r="F202" s="9">
        <v>218</v>
      </c>
      <c r="G202" s="11">
        <f>Table109[[#This Row],[Total Applicants]]/F$203</f>
        <v>3.0459264227131102E-3</v>
      </c>
    </row>
    <row r="203" spans="1:7" x14ac:dyDescent="0.3">
      <c r="A203" t="s">
        <v>233</v>
      </c>
      <c r="B203" s="9">
        <v>10264</v>
      </c>
      <c r="C203" s="11">
        <f>Table109[[#This Row],[Successful]]/B$203</f>
        <v>1</v>
      </c>
      <c r="D203" s="9">
        <v>61307</v>
      </c>
      <c r="E203" s="11">
        <f>Table109[[#This Row],[Unsuccessful]]/D$203</f>
        <v>1</v>
      </c>
      <c r="F203" s="9">
        <v>71571</v>
      </c>
      <c r="G203" s="11">
        <f>Table109[[#This Row],[Total Applicants]]/F$203</f>
        <v>1</v>
      </c>
    </row>
    <row r="204" spans="1:7" x14ac:dyDescent="0.3">
      <c r="A204" t="s">
        <v>578</v>
      </c>
    </row>
    <row r="206" spans="1:7" x14ac:dyDescent="0.3">
      <c r="A206" s="13" t="s">
        <v>470</v>
      </c>
    </row>
    <row r="207" spans="1:7" x14ac:dyDescent="0.3">
      <c r="A207" t="s">
        <v>135</v>
      </c>
      <c r="B207" t="s">
        <v>136</v>
      </c>
      <c r="C207" s="9" t="s">
        <v>234</v>
      </c>
      <c r="D207" s="9" t="s">
        <v>235</v>
      </c>
      <c r="E207" s="9" t="s">
        <v>236</v>
      </c>
      <c r="F207" s="9" t="s">
        <v>237</v>
      </c>
    </row>
    <row r="208" spans="1:7" x14ac:dyDescent="0.3">
      <c r="A208" t="s">
        <v>516</v>
      </c>
      <c r="B208" t="s">
        <v>103</v>
      </c>
      <c r="C208" s="11">
        <v>0.17</v>
      </c>
      <c r="D208" s="11">
        <v>0.22</v>
      </c>
      <c r="E208" s="11">
        <v>0.34</v>
      </c>
      <c r="F208" s="11">
        <v>0.43</v>
      </c>
    </row>
    <row r="209" spans="1:6" x14ac:dyDescent="0.3">
      <c r="B209" t="s">
        <v>106</v>
      </c>
      <c r="C209" s="11">
        <v>0.09</v>
      </c>
      <c r="D209" s="11">
        <v>0.11</v>
      </c>
      <c r="E209" s="11">
        <v>0.14000000000000001</v>
      </c>
      <c r="F209" s="11">
        <v>0.27</v>
      </c>
    </row>
    <row r="210" spans="1:6" x14ac:dyDescent="0.3">
      <c r="A210" t="s">
        <v>517</v>
      </c>
      <c r="B210" t="s">
        <v>103</v>
      </c>
      <c r="C210" s="11">
        <v>0.16</v>
      </c>
      <c r="D210" s="11">
        <v>0.18</v>
      </c>
      <c r="E210" s="11">
        <v>0.19</v>
      </c>
      <c r="F210" s="11">
        <v>0.19</v>
      </c>
    </row>
    <row r="211" spans="1:6" x14ac:dyDescent="0.3">
      <c r="B211" t="s">
        <v>106</v>
      </c>
      <c r="C211" s="11">
        <v>0.09</v>
      </c>
      <c r="D211" s="11">
        <v>0.12</v>
      </c>
      <c r="E211" s="11">
        <v>0.11</v>
      </c>
      <c r="F211" s="11">
        <v>7.0000000000000007E-2</v>
      </c>
    </row>
    <row r="212" spans="1:6" x14ac:dyDescent="0.3">
      <c r="A212" t="s">
        <v>577</v>
      </c>
    </row>
  </sheetData>
  <phoneticPr fontId="7" type="noConversion"/>
  <hyperlinks>
    <hyperlink ref="A5" r:id="rId1" xr:uid="{00000000-0004-0000-0A00-000000000000}"/>
    <hyperlink ref="A3" location="Notes!A1" display="Notes" xr:uid="{95B12324-C9D7-42B9-A037-AC5EF601EFC4}"/>
    <hyperlink ref="A4" location="'Table of contents'!A1" display="Table of Contents" xr:uid="{1814CC9D-4096-4EC7-B8C1-8770ED8DB87A}"/>
  </hyperlinks>
  <pageMargins left="0.7" right="0.7" top="0.75" bottom="0.75" header="0.3" footer="0.3"/>
  <pageSetup paperSize="9" orientation="portrait" horizontalDpi="4294967293" verticalDpi="0" r:id="rId2"/>
  <tableParts count="21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O277"/>
  <sheetViews>
    <sheetView showGridLines="0" topLeftCell="B1" zoomScale="85" zoomScaleNormal="85" workbookViewId="0">
      <selection activeCell="A4" sqref="A4"/>
    </sheetView>
  </sheetViews>
  <sheetFormatPr defaultRowHeight="15.05" x14ac:dyDescent="0.3"/>
  <cols>
    <col min="1" max="1" width="38.6640625" customWidth="1"/>
    <col min="2" max="2" width="40.88671875" customWidth="1"/>
    <col min="3" max="3" width="20.33203125" customWidth="1"/>
    <col min="4" max="4" width="21.88671875" customWidth="1"/>
    <col min="5" max="5" width="18.109375" customWidth="1"/>
    <col min="6" max="6" width="16.33203125" customWidth="1"/>
    <col min="7" max="7" width="20.109375" bestFit="1" customWidth="1"/>
    <col min="8" max="8" width="15.5546875" customWidth="1"/>
    <col min="9" max="9" width="18.33203125" customWidth="1"/>
    <col min="10" max="10" width="13.33203125" customWidth="1"/>
    <col min="13" max="13" width="11.5546875" customWidth="1"/>
  </cols>
  <sheetData>
    <row r="1" spans="1:6" ht="24.25" x14ac:dyDescent="0.45">
      <c r="A1" s="3" t="s">
        <v>393</v>
      </c>
    </row>
    <row r="2" spans="1:6" x14ac:dyDescent="0.3">
      <c r="A2" t="s">
        <v>82</v>
      </c>
    </row>
    <row r="3" spans="1:6" x14ac:dyDescent="0.3">
      <c r="A3" s="8" t="s">
        <v>270</v>
      </c>
    </row>
    <row r="4" spans="1:6" x14ac:dyDescent="0.3">
      <c r="A4" s="8" t="s">
        <v>452</v>
      </c>
    </row>
    <row r="5" spans="1:6" x14ac:dyDescent="0.3">
      <c r="A5" s="8" t="s">
        <v>158</v>
      </c>
    </row>
    <row r="6" spans="1:6" x14ac:dyDescent="0.3">
      <c r="A6" t="s">
        <v>527</v>
      </c>
    </row>
    <row r="8" spans="1:6" x14ac:dyDescent="0.3">
      <c r="A8" s="13" t="s">
        <v>541</v>
      </c>
    </row>
    <row r="9" spans="1:6" x14ac:dyDescent="0.3">
      <c r="A9" s="14" t="s">
        <v>131</v>
      </c>
      <c r="B9" s="9" t="s">
        <v>98</v>
      </c>
      <c r="C9" s="9" t="s">
        <v>96</v>
      </c>
      <c r="D9" s="9" t="s">
        <v>97</v>
      </c>
      <c r="E9" s="9" t="s">
        <v>10</v>
      </c>
    </row>
    <row r="10" spans="1:6" x14ac:dyDescent="0.3">
      <c r="A10" s="14">
        <v>2018</v>
      </c>
      <c r="B10" s="1">
        <v>0.48642078792958926</v>
      </c>
      <c r="C10" s="1">
        <v>0.46710646875572659</v>
      </c>
      <c r="D10" s="1">
        <v>0.41865953429830083</v>
      </c>
      <c r="E10" s="1">
        <v>0.46384197447668785</v>
      </c>
    </row>
    <row r="11" spans="1:6" x14ac:dyDescent="0.3">
      <c r="A11" s="14">
        <v>2019</v>
      </c>
      <c r="B11" s="1">
        <v>0.49828523630280219</v>
      </c>
      <c r="C11" s="1">
        <v>0.48532012734347363</v>
      </c>
      <c r="D11" s="1">
        <v>0.42259282567652612</v>
      </c>
      <c r="E11" s="1">
        <v>0.4751512622574588</v>
      </c>
    </row>
    <row r="12" spans="1:6" x14ac:dyDescent="0.3">
      <c r="A12" s="14">
        <v>2020</v>
      </c>
      <c r="B12" s="1">
        <v>0.51095123900879291</v>
      </c>
      <c r="C12" s="1">
        <v>0.49630106143454489</v>
      </c>
      <c r="D12" s="1">
        <v>0.4307061236448872</v>
      </c>
      <c r="E12" s="1">
        <v>0.48595131877592551</v>
      </c>
    </row>
    <row r="13" spans="1:6" x14ac:dyDescent="0.3">
      <c r="A13" s="14">
        <v>2021</v>
      </c>
      <c r="B13" s="1">
        <v>0.52579696319262259</v>
      </c>
      <c r="C13" s="1">
        <v>0.5098376014990631</v>
      </c>
      <c r="D13" s="1">
        <v>0.44709558301377644</v>
      </c>
      <c r="E13" s="1">
        <v>0.50057639102367046</v>
      </c>
    </row>
    <row r="14" spans="1:6" x14ac:dyDescent="0.3">
      <c r="A14" s="14">
        <v>2022</v>
      </c>
      <c r="B14" s="1">
        <v>0.52795080028384456</v>
      </c>
      <c r="C14" s="1">
        <v>0.51760335917312661</v>
      </c>
      <c r="D14" s="1">
        <v>0.46102075154234434</v>
      </c>
      <c r="E14" s="1">
        <v>0.50713269504364211</v>
      </c>
    </row>
    <row r="15" spans="1:6" x14ac:dyDescent="0.3">
      <c r="A15" t="s">
        <v>472</v>
      </c>
    </row>
    <row r="16" spans="1:6" x14ac:dyDescent="0.3">
      <c r="D16" s="9"/>
      <c r="E16" s="9"/>
      <c r="F16" s="9"/>
    </row>
    <row r="17" spans="1:6" x14ac:dyDescent="0.3">
      <c r="A17" s="13" t="s">
        <v>542</v>
      </c>
      <c r="D17" s="1"/>
      <c r="E17" s="1"/>
      <c r="F17" s="1"/>
    </row>
    <row r="18" spans="1:6" x14ac:dyDescent="0.3">
      <c r="A18" t="s">
        <v>131</v>
      </c>
      <c r="B18" s="9" t="s">
        <v>83</v>
      </c>
      <c r="C18" s="9" t="s">
        <v>84</v>
      </c>
      <c r="D18" s="9" t="s">
        <v>85</v>
      </c>
      <c r="E18" s="9" t="s">
        <v>86</v>
      </c>
      <c r="F18" s="1"/>
    </row>
    <row r="19" spans="1:6" x14ac:dyDescent="0.3">
      <c r="A19" t="s">
        <v>3</v>
      </c>
      <c r="B19" s="1">
        <v>0.47466611593005648</v>
      </c>
      <c r="C19" s="1">
        <v>0.52533388406994352</v>
      </c>
      <c r="D19" s="1">
        <v>0.44678311815124228</v>
      </c>
      <c r="E19" s="1">
        <v>0.55321688184875772</v>
      </c>
      <c r="F19" s="1"/>
    </row>
    <row r="20" spans="1:6" x14ac:dyDescent="0.3">
      <c r="A20" t="s">
        <v>4</v>
      </c>
      <c r="B20" s="1">
        <v>0.48769114722622231</v>
      </c>
      <c r="C20" s="1">
        <v>0.51230885277377769</v>
      </c>
      <c r="D20" s="1">
        <v>0.45565977403538693</v>
      </c>
      <c r="E20" s="1">
        <v>0.54434022596461307</v>
      </c>
      <c r="F20" s="1"/>
    </row>
    <row r="21" spans="1:6" x14ac:dyDescent="0.3">
      <c r="A21" t="s">
        <v>5</v>
      </c>
      <c r="B21" s="1">
        <v>0.49935765673175747</v>
      </c>
      <c r="C21" s="1">
        <v>0.50064234326824253</v>
      </c>
      <c r="D21" s="1">
        <v>0.46505107150010017</v>
      </c>
      <c r="E21" s="1">
        <v>0.53494892849989983</v>
      </c>
    </row>
    <row r="22" spans="1:6" x14ac:dyDescent="0.3">
      <c r="A22" t="s">
        <v>159</v>
      </c>
      <c r="B22" s="1">
        <v>0.51562198028731565</v>
      </c>
      <c r="C22" s="1">
        <v>0.4843780197126844</v>
      </c>
      <c r="D22" s="1">
        <v>0.47833539662889246</v>
      </c>
      <c r="E22" s="1">
        <v>0.52166460337110754</v>
      </c>
    </row>
    <row r="23" spans="1:6" x14ac:dyDescent="0.3">
      <c r="A23" s="14">
        <v>2022</v>
      </c>
      <c r="B23" s="1">
        <v>0.52011661807580178</v>
      </c>
      <c r="C23" s="1">
        <v>0.47988338192419827</v>
      </c>
      <c r="D23" s="1">
        <v>0.48817631479379492</v>
      </c>
      <c r="E23" s="1">
        <v>0.51182368520620503</v>
      </c>
    </row>
    <row r="24" spans="1:6" x14ac:dyDescent="0.3">
      <c r="A24" t="s">
        <v>472</v>
      </c>
    </row>
    <row r="25" spans="1:6" x14ac:dyDescent="0.3">
      <c r="D25" s="9"/>
      <c r="E25" s="9"/>
    </row>
    <row r="26" spans="1:6" x14ac:dyDescent="0.3">
      <c r="A26" s="13" t="s">
        <v>543</v>
      </c>
      <c r="D26" s="1"/>
      <c r="E26" s="1"/>
    </row>
    <row r="27" spans="1:6" x14ac:dyDescent="0.3">
      <c r="A27" t="s">
        <v>132</v>
      </c>
      <c r="B27" s="9" t="s">
        <v>3</v>
      </c>
      <c r="C27" s="9" t="s">
        <v>4</v>
      </c>
      <c r="D27" s="9" t="s">
        <v>5</v>
      </c>
      <c r="E27" s="9" t="s">
        <v>159</v>
      </c>
      <c r="F27" s="9" t="s">
        <v>276</v>
      </c>
    </row>
    <row r="28" spans="1:6" x14ac:dyDescent="0.3">
      <c r="A28" t="s">
        <v>99</v>
      </c>
      <c r="B28" s="1">
        <v>0.56730440724291087</v>
      </c>
      <c r="C28" s="1">
        <v>0.57527348498003128</v>
      </c>
      <c r="D28" s="1">
        <v>0.58034834045349981</v>
      </c>
      <c r="E28" s="1">
        <v>0.60226526592252139</v>
      </c>
      <c r="F28" s="1">
        <v>0.60269470916858359</v>
      </c>
    </row>
    <row r="29" spans="1:6" x14ac:dyDescent="0.3">
      <c r="A29" t="s">
        <v>178</v>
      </c>
      <c r="B29" s="1">
        <v>0.28703296703296705</v>
      </c>
      <c r="C29" s="1">
        <v>0.30035997120230379</v>
      </c>
      <c r="D29" s="1">
        <v>0.30630630630630629</v>
      </c>
      <c r="E29" s="1">
        <v>0.3179016573072182</v>
      </c>
      <c r="F29" s="1">
        <v>0.32810548230395559</v>
      </c>
    </row>
    <row r="30" spans="1:6" x14ac:dyDescent="0.3">
      <c r="A30" t="s">
        <v>100</v>
      </c>
      <c r="B30" s="1">
        <v>0.56022003474232773</v>
      </c>
      <c r="C30" s="1">
        <v>0.57126502575844307</v>
      </c>
      <c r="D30" s="1">
        <v>0.58280922431865823</v>
      </c>
      <c r="E30" s="1">
        <v>0.6</v>
      </c>
      <c r="F30" s="1">
        <v>0.60863239573229877</v>
      </c>
    </row>
    <row r="31" spans="1:6" x14ac:dyDescent="0.3">
      <c r="A31" t="s">
        <v>101</v>
      </c>
      <c r="B31" s="1">
        <v>0.48765133171912833</v>
      </c>
      <c r="C31" s="1">
        <v>0.50838342296741534</v>
      </c>
      <c r="D31" s="1">
        <v>0.52052980132450333</v>
      </c>
      <c r="E31" s="1">
        <v>0.52542861259184559</v>
      </c>
      <c r="F31" s="1">
        <v>0.53364002300172508</v>
      </c>
    </row>
    <row r="32" spans="1:6" x14ac:dyDescent="0.3">
      <c r="A32" t="s">
        <v>102</v>
      </c>
      <c r="B32" s="1">
        <v>0.54911660777385163</v>
      </c>
      <c r="C32" s="1">
        <v>0.53840830449826993</v>
      </c>
      <c r="D32" s="1">
        <v>0.57544088830829521</v>
      </c>
      <c r="E32" s="1">
        <v>0.58624641833810887</v>
      </c>
      <c r="F32" s="1">
        <v>0.57151589242053791</v>
      </c>
    </row>
    <row r="33" spans="1:6" x14ac:dyDescent="0.3">
      <c r="A33" t="s">
        <v>473</v>
      </c>
      <c r="C33" s="1"/>
      <c r="D33" s="1"/>
      <c r="E33" s="1"/>
    </row>
    <row r="34" spans="1:6" x14ac:dyDescent="0.3">
      <c r="C34" s="1"/>
      <c r="D34" s="1"/>
      <c r="E34" s="1"/>
    </row>
    <row r="35" spans="1:6" x14ac:dyDescent="0.3">
      <c r="A35" s="13" t="s">
        <v>544</v>
      </c>
      <c r="C35" s="1"/>
    </row>
    <row r="36" spans="1:6" x14ac:dyDescent="0.3">
      <c r="A36" t="s">
        <v>135</v>
      </c>
      <c r="B36" s="9" t="s">
        <v>3</v>
      </c>
      <c r="C36" s="9" t="s">
        <v>4</v>
      </c>
      <c r="D36" s="9" t="s">
        <v>5</v>
      </c>
      <c r="E36" s="9" t="s">
        <v>159</v>
      </c>
      <c r="F36" s="9" t="s">
        <v>276</v>
      </c>
    </row>
    <row r="37" spans="1:6" x14ac:dyDescent="0.3">
      <c r="A37" t="s">
        <v>515</v>
      </c>
      <c r="B37" s="1">
        <v>0.30494130494130495</v>
      </c>
      <c r="C37" s="1">
        <v>0.32413608357889095</v>
      </c>
      <c r="D37" s="1">
        <v>0.33084256634887915</v>
      </c>
      <c r="E37" s="1">
        <v>0.34531090723751273</v>
      </c>
      <c r="F37" s="1">
        <v>0.34402852049910876</v>
      </c>
    </row>
    <row r="38" spans="1:6" x14ac:dyDescent="0.3">
      <c r="A38" t="s">
        <v>516</v>
      </c>
      <c r="B38" s="1">
        <v>0.19248120300751881</v>
      </c>
      <c r="C38" s="11">
        <v>0.20399429386590584</v>
      </c>
      <c r="D38" s="11">
        <v>0.22922252010723859</v>
      </c>
      <c r="E38" s="11">
        <v>0.22058823529411764</v>
      </c>
      <c r="F38" s="11">
        <v>0.2664624808575804</v>
      </c>
    </row>
    <row r="39" spans="1:6" x14ac:dyDescent="0.3">
      <c r="A39" t="s">
        <v>517</v>
      </c>
      <c r="B39" s="1">
        <v>0.28594313175810976</v>
      </c>
      <c r="C39" s="1">
        <v>0.29191557148546393</v>
      </c>
      <c r="D39" s="1">
        <v>0.29233049277510187</v>
      </c>
      <c r="E39" s="1">
        <v>0.30255839822024472</v>
      </c>
      <c r="F39" s="1">
        <v>0.31961904761904764</v>
      </c>
    </row>
    <row r="40" spans="1:6" x14ac:dyDescent="0.3">
      <c r="A40" t="s">
        <v>473</v>
      </c>
      <c r="B40" s="9"/>
      <c r="C40" s="9"/>
      <c r="D40" s="1"/>
      <c r="E40" s="1"/>
      <c r="F40" s="1"/>
    </row>
    <row r="41" spans="1:6" x14ac:dyDescent="0.3">
      <c r="B41" s="1"/>
      <c r="C41" s="1"/>
      <c r="D41" s="1"/>
      <c r="E41" s="1"/>
      <c r="F41" s="1"/>
    </row>
    <row r="42" spans="1:6" x14ac:dyDescent="0.3">
      <c r="A42" s="13" t="s">
        <v>545</v>
      </c>
      <c r="B42" s="1"/>
      <c r="C42" s="1"/>
      <c r="D42" s="1"/>
      <c r="E42" s="1"/>
      <c r="F42" s="1"/>
    </row>
    <row r="43" spans="1:6" x14ac:dyDescent="0.3">
      <c r="A43" t="s">
        <v>136</v>
      </c>
      <c r="B43" s="9" t="s">
        <v>3</v>
      </c>
      <c r="C43" s="9" t="s">
        <v>4</v>
      </c>
      <c r="D43" s="9" t="s">
        <v>5</v>
      </c>
      <c r="E43" s="9" t="s">
        <v>159</v>
      </c>
      <c r="F43" s="9" t="s">
        <v>276</v>
      </c>
    </row>
    <row r="44" spans="1:6" x14ac:dyDescent="0.3">
      <c r="A44" t="s">
        <v>103</v>
      </c>
      <c r="B44" s="1">
        <v>0.18119234476111801</v>
      </c>
      <c r="C44" s="1">
        <v>0.19392443255845848</v>
      </c>
      <c r="D44" s="1">
        <v>0.21023895169578624</v>
      </c>
      <c r="E44" s="1">
        <v>0.21825678026154738</v>
      </c>
      <c r="F44" s="1">
        <v>0.24003887269193391</v>
      </c>
    </row>
    <row r="45" spans="1:6" x14ac:dyDescent="0.3">
      <c r="A45" t="s">
        <v>104</v>
      </c>
      <c r="B45" s="1">
        <v>7.5132275132275134E-2</v>
      </c>
      <c r="C45" s="1">
        <v>8.4721729883020208E-2</v>
      </c>
      <c r="D45" s="1">
        <v>9.1618595181540544E-2</v>
      </c>
      <c r="E45" s="1">
        <v>9.8952690501986282E-2</v>
      </c>
      <c r="F45" s="1">
        <v>0.1076923076923077</v>
      </c>
    </row>
    <row r="46" spans="1:6" x14ac:dyDescent="0.3">
      <c r="A46" t="s">
        <v>238</v>
      </c>
      <c r="B46" s="1">
        <v>0.62425571921027889</v>
      </c>
      <c r="C46" s="11">
        <v>0.63953665599756138</v>
      </c>
      <c r="D46" s="1">
        <v>0.65615231599886337</v>
      </c>
      <c r="E46" s="1">
        <v>0.67149508535954472</v>
      </c>
      <c r="F46" s="1">
        <v>0.6841445057701957</v>
      </c>
    </row>
    <row r="47" spans="1:6" x14ac:dyDescent="0.3">
      <c r="A47" t="s">
        <v>105</v>
      </c>
      <c r="B47" s="1">
        <v>0.2876216147917281</v>
      </c>
      <c r="C47" s="1">
        <v>0.30306697266847488</v>
      </c>
      <c r="D47" s="1">
        <v>0.31937541580244982</v>
      </c>
      <c r="E47" s="1">
        <v>0.34022440823854905</v>
      </c>
      <c r="F47" s="1">
        <v>0.36294074672203636</v>
      </c>
    </row>
    <row r="48" spans="1:6" x14ac:dyDescent="0.3">
      <c r="A48" t="s">
        <v>474</v>
      </c>
      <c r="B48" s="9"/>
      <c r="C48" s="11"/>
      <c r="D48" s="1"/>
    </row>
    <row r="49" spans="1:7" x14ac:dyDescent="0.3">
      <c r="C49" s="1"/>
      <c r="D49" s="1"/>
    </row>
    <row r="50" spans="1:7" x14ac:dyDescent="0.3">
      <c r="A50" s="13" t="s">
        <v>546</v>
      </c>
      <c r="C50" s="1"/>
      <c r="D50" s="1"/>
      <c r="E50" s="1"/>
      <c r="F50" s="1"/>
      <c r="G50" s="1"/>
    </row>
    <row r="51" spans="1:7" x14ac:dyDescent="0.3">
      <c r="A51" t="s">
        <v>135</v>
      </c>
      <c r="B51" t="s">
        <v>136</v>
      </c>
      <c r="C51" s="9" t="s">
        <v>3</v>
      </c>
      <c r="D51" s="9" t="s">
        <v>4</v>
      </c>
      <c r="E51" s="9" t="s">
        <v>5</v>
      </c>
      <c r="F51" s="9" t="s">
        <v>159</v>
      </c>
      <c r="G51" s="9" t="s">
        <v>276</v>
      </c>
    </row>
    <row r="52" spans="1:7" x14ac:dyDescent="0.3">
      <c r="A52" t="s">
        <v>515</v>
      </c>
      <c r="B52" t="s">
        <v>103</v>
      </c>
      <c r="C52" s="1">
        <v>0.17356772212220692</v>
      </c>
      <c r="D52" s="1">
        <v>0.18955430273375173</v>
      </c>
      <c r="E52" s="1">
        <v>0.20943204868154158</v>
      </c>
      <c r="F52" s="1">
        <v>0.2238028451212182</v>
      </c>
      <c r="G52" s="1">
        <v>0.24429837665571158</v>
      </c>
    </row>
    <row r="53" spans="1:7" x14ac:dyDescent="0.3">
      <c r="B53" t="s">
        <v>106</v>
      </c>
      <c r="C53" s="1">
        <v>0.47125050261359069</v>
      </c>
      <c r="D53" s="1">
        <v>0.48355520751761943</v>
      </c>
      <c r="E53" s="1">
        <v>0.48226415094339625</v>
      </c>
      <c r="F53" s="1">
        <v>0.52445128994994228</v>
      </c>
      <c r="G53" s="1">
        <v>0.56396669190007565</v>
      </c>
    </row>
    <row r="54" spans="1:7" x14ac:dyDescent="0.3">
      <c r="A54" t="s">
        <v>516</v>
      </c>
      <c r="B54" t="s">
        <v>103</v>
      </c>
      <c r="C54" s="1">
        <v>0.23015165031222123</v>
      </c>
      <c r="D54" s="1">
        <v>0.2472434266327396</v>
      </c>
      <c r="E54" s="1">
        <v>0.25631216526396328</v>
      </c>
      <c r="F54" s="1">
        <v>0.25039184952978055</v>
      </c>
      <c r="G54" s="1">
        <v>0.28279030910609859</v>
      </c>
    </row>
    <row r="55" spans="1:7" x14ac:dyDescent="0.3">
      <c r="B55" t="s">
        <v>106</v>
      </c>
      <c r="C55" s="1">
        <v>0.46531881804043546</v>
      </c>
      <c r="D55" s="1">
        <v>0.47603155339805825</v>
      </c>
      <c r="E55" s="1">
        <v>0.50277469478357384</v>
      </c>
      <c r="F55" s="1">
        <v>0.52881619937694702</v>
      </c>
      <c r="G55" s="1">
        <v>0.54713006845708267</v>
      </c>
    </row>
    <row r="56" spans="1:7" x14ac:dyDescent="0.3">
      <c r="A56" t="s">
        <v>517</v>
      </c>
      <c r="B56" t="s">
        <v>103</v>
      </c>
      <c r="C56" s="1">
        <v>0.16789862724392821</v>
      </c>
      <c r="D56" s="1">
        <v>0.16395184135977336</v>
      </c>
      <c r="E56" s="1">
        <v>0.17388493859082094</v>
      </c>
      <c r="F56" s="1">
        <v>0.17229842756774841</v>
      </c>
      <c r="G56" s="1">
        <v>0.19166666666666668</v>
      </c>
    </row>
    <row r="57" spans="1:7" x14ac:dyDescent="0.3">
      <c r="B57" t="s">
        <v>106</v>
      </c>
      <c r="C57" s="1">
        <v>0.43499288762446658</v>
      </c>
      <c r="D57" s="1">
        <v>0.46177802944507362</v>
      </c>
      <c r="E57" s="1">
        <v>0.48177920685959269</v>
      </c>
      <c r="F57" s="1">
        <v>0.51011846001974337</v>
      </c>
      <c r="G57" s="1">
        <v>0.5242013552758954</v>
      </c>
    </row>
    <row r="58" spans="1:7" x14ac:dyDescent="0.3">
      <c r="A58" t="s">
        <v>475</v>
      </c>
      <c r="C58" s="1"/>
      <c r="D58" s="1"/>
      <c r="E58" s="1"/>
      <c r="F58" s="1"/>
      <c r="G58" s="1"/>
    </row>
    <row r="59" spans="1:7" x14ac:dyDescent="0.3">
      <c r="C59" s="1"/>
      <c r="D59" s="1"/>
      <c r="E59" s="1"/>
      <c r="F59" s="1"/>
      <c r="G59" s="1"/>
    </row>
    <row r="60" spans="1:7" x14ac:dyDescent="0.3">
      <c r="A60" s="13" t="s">
        <v>547</v>
      </c>
      <c r="C60" s="1"/>
      <c r="D60" s="1"/>
      <c r="E60" s="1"/>
      <c r="F60" s="1"/>
      <c r="G60" s="1"/>
    </row>
    <row r="61" spans="1:7" x14ac:dyDescent="0.3">
      <c r="A61" s="9" t="s">
        <v>131</v>
      </c>
      <c r="B61" s="9" t="s">
        <v>11</v>
      </c>
      <c r="C61" s="9" t="s">
        <v>12</v>
      </c>
      <c r="D61" s="9" t="s">
        <v>13</v>
      </c>
      <c r="E61" s="9" t="s">
        <v>14</v>
      </c>
      <c r="F61" s="9" t="s">
        <v>15</v>
      </c>
      <c r="G61" s="1"/>
    </row>
    <row r="62" spans="1:7" x14ac:dyDescent="0.3">
      <c r="A62">
        <v>2018</v>
      </c>
      <c r="B62" s="1">
        <v>0.14499888118147236</v>
      </c>
      <c r="C62" s="1">
        <v>0.18323442136498516</v>
      </c>
      <c r="D62" s="1">
        <v>0.22023549934583514</v>
      </c>
      <c r="E62" s="1">
        <v>0.20076415422021535</v>
      </c>
      <c r="F62" s="1">
        <v>0.19024970273483949</v>
      </c>
      <c r="G62" s="1"/>
    </row>
    <row r="63" spans="1:7" x14ac:dyDescent="0.3">
      <c r="A63">
        <v>2019</v>
      </c>
      <c r="B63" s="1">
        <v>0.15271159518947131</v>
      </c>
      <c r="C63" s="1">
        <v>0.19086621990568378</v>
      </c>
      <c r="D63" s="1">
        <v>0.24060475161987041</v>
      </c>
      <c r="E63" s="1">
        <v>0.22696245733788395</v>
      </c>
      <c r="F63" s="1">
        <v>0.18181818181818182</v>
      </c>
      <c r="G63" s="1"/>
    </row>
    <row r="64" spans="1:7" x14ac:dyDescent="0.3">
      <c r="A64">
        <v>2020</v>
      </c>
      <c r="B64" s="1">
        <v>0.17021734452334839</v>
      </c>
      <c r="C64" s="1">
        <v>0.20194128787878787</v>
      </c>
      <c r="D64" s="1">
        <v>0.25565964090554255</v>
      </c>
      <c r="E64" s="1">
        <v>0.24726134585289514</v>
      </c>
      <c r="F64" s="1">
        <v>0.19574468085106383</v>
      </c>
      <c r="G64" s="1"/>
    </row>
    <row r="65" spans="1:15" x14ac:dyDescent="0.3">
      <c r="A65">
        <v>2021</v>
      </c>
      <c r="B65" s="1">
        <v>0.17996971663422021</v>
      </c>
      <c r="C65" s="1">
        <v>0.21578061101756074</v>
      </c>
      <c r="D65" s="1">
        <v>0.25938967136150237</v>
      </c>
      <c r="E65" s="1">
        <v>0.25591810620601407</v>
      </c>
      <c r="F65" s="1">
        <v>0.18473138548539114</v>
      </c>
      <c r="G65" s="1"/>
    </row>
    <row r="66" spans="1:15" x14ac:dyDescent="0.3">
      <c r="A66">
        <v>2022</v>
      </c>
      <c r="B66" s="1">
        <v>0.19868565169769989</v>
      </c>
      <c r="C66" s="1">
        <v>0.23976889744824265</v>
      </c>
      <c r="D66" s="1">
        <v>0.27554882664647995</v>
      </c>
      <c r="E66" s="1">
        <v>0.28641092327698309</v>
      </c>
      <c r="F66" s="1">
        <v>0.19338677354709419</v>
      </c>
      <c r="G66" s="1"/>
    </row>
    <row r="67" spans="1:15" x14ac:dyDescent="0.3">
      <c r="A67" t="s">
        <v>504</v>
      </c>
      <c r="C67" s="1"/>
      <c r="D67" s="1"/>
      <c r="E67" s="1"/>
      <c r="F67" s="1"/>
      <c r="G67" s="1"/>
    </row>
    <row r="68" spans="1:15" x14ac:dyDescent="0.3">
      <c r="C68" s="1"/>
      <c r="D68" s="1"/>
      <c r="E68" s="1"/>
      <c r="F68" s="1"/>
      <c r="G68" s="1"/>
    </row>
    <row r="69" spans="1:15" x14ac:dyDescent="0.3">
      <c r="A69" s="13" t="s">
        <v>548</v>
      </c>
      <c r="C69" s="1"/>
    </row>
    <row r="70" spans="1:15" x14ac:dyDescent="0.3">
      <c r="A70" s="9" t="s">
        <v>131</v>
      </c>
      <c r="B70" s="9" t="s">
        <v>11</v>
      </c>
      <c r="C70" s="9" t="s">
        <v>12</v>
      </c>
      <c r="D70" s="9" t="s">
        <v>13</v>
      </c>
      <c r="E70" s="9" t="s">
        <v>14</v>
      </c>
      <c r="F70" s="9" t="s">
        <v>15</v>
      </c>
    </row>
    <row r="71" spans="1:15" x14ac:dyDescent="0.3">
      <c r="A71">
        <v>2018</v>
      </c>
      <c r="B71" s="1">
        <v>0.32346570397111912</v>
      </c>
      <c r="C71" s="1">
        <v>0.49874145990650848</v>
      </c>
      <c r="D71" s="11">
        <v>0.45391903531438416</v>
      </c>
      <c r="E71" s="11">
        <v>0.48552472858866103</v>
      </c>
      <c r="F71" s="11">
        <v>0.39198606271777003</v>
      </c>
      <c r="G71" s="9"/>
      <c r="H71" s="9"/>
      <c r="I71" s="9"/>
      <c r="J71" s="9"/>
      <c r="K71" s="9"/>
      <c r="L71" s="9"/>
      <c r="M71" s="9"/>
      <c r="N71" s="9"/>
      <c r="O71" s="9"/>
    </row>
    <row r="72" spans="1:15" x14ac:dyDescent="0.3">
      <c r="A72">
        <v>2019</v>
      </c>
      <c r="B72" s="1">
        <v>0.33579881656804733</v>
      </c>
      <c r="C72" s="1">
        <v>0.50823045267489708</v>
      </c>
      <c r="D72" s="1">
        <v>0.48854961832061067</v>
      </c>
      <c r="E72" s="1">
        <v>0.4961674528301887</v>
      </c>
      <c r="F72" s="1">
        <v>0.44198895027624308</v>
      </c>
      <c r="G72" s="5"/>
      <c r="H72" s="5"/>
      <c r="I72" s="5"/>
      <c r="J72" s="5"/>
      <c r="K72" s="5"/>
      <c r="L72" s="5"/>
      <c r="M72" s="5"/>
      <c r="N72" s="5"/>
      <c r="O72" s="5"/>
    </row>
    <row r="73" spans="1:15" x14ac:dyDescent="0.3">
      <c r="A73">
        <v>2020</v>
      </c>
      <c r="B73" s="1">
        <v>0.36761640027797082</v>
      </c>
      <c r="C73" s="11">
        <v>0.51773049645390068</v>
      </c>
      <c r="D73" s="1">
        <v>0.50558213716108458</v>
      </c>
      <c r="E73" s="1">
        <v>0.51916666666666667</v>
      </c>
      <c r="F73" s="1">
        <v>0.4230118443316413</v>
      </c>
      <c r="G73" s="5"/>
      <c r="H73" s="5"/>
      <c r="I73" s="5"/>
      <c r="J73" s="5"/>
      <c r="K73" s="5"/>
      <c r="L73" s="5"/>
      <c r="M73" s="5"/>
      <c r="N73" s="5"/>
      <c r="O73" s="5"/>
    </row>
    <row r="74" spans="1:15" x14ac:dyDescent="0.3">
      <c r="A74">
        <v>2021</v>
      </c>
      <c r="B74" s="1">
        <v>0.38257317903335603</v>
      </c>
      <c r="C74" s="1">
        <v>0.55025445292620867</v>
      </c>
      <c r="D74" s="1">
        <v>0.5745140388768899</v>
      </c>
      <c r="E74" s="1">
        <v>0.5467889908256881</v>
      </c>
      <c r="F74" s="1">
        <v>0.42397660818713451</v>
      </c>
      <c r="G74" s="5"/>
      <c r="H74" s="5"/>
      <c r="I74" s="5"/>
      <c r="J74" s="5"/>
      <c r="K74" s="5"/>
      <c r="L74" s="5"/>
      <c r="M74" s="5"/>
      <c r="N74" s="5"/>
      <c r="O74" s="5"/>
    </row>
    <row r="75" spans="1:15" x14ac:dyDescent="0.3">
      <c r="A75">
        <v>2022</v>
      </c>
      <c r="B75" s="1">
        <v>0.39710716633793558</v>
      </c>
      <c r="C75" s="1">
        <v>0.57915437561455263</v>
      </c>
      <c r="D75" s="1">
        <v>0.59109311740890691</v>
      </c>
      <c r="E75" s="1">
        <v>0.57113402061855667</v>
      </c>
      <c r="F75" s="1">
        <v>0.42476489028213166</v>
      </c>
      <c r="G75" s="5"/>
      <c r="H75" s="5"/>
      <c r="I75" s="5"/>
      <c r="J75" s="5"/>
      <c r="K75" s="5"/>
      <c r="L75" s="5"/>
      <c r="M75" s="5"/>
      <c r="N75" s="5"/>
      <c r="O75" s="5"/>
    </row>
    <row r="76" spans="1:15" x14ac:dyDescent="0.3">
      <c r="A76" t="s">
        <v>505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1:15" x14ac:dyDescent="0.3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1:15" x14ac:dyDescent="0.3">
      <c r="A78" s="13" t="s">
        <v>549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1:15" x14ac:dyDescent="0.3">
      <c r="A79" t="s">
        <v>133</v>
      </c>
      <c r="B79" s="9" t="s">
        <v>3</v>
      </c>
      <c r="C79" s="9" t="s">
        <v>4</v>
      </c>
      <c r="D79" s="9" t="s">
        <v>5</v>
      </c>
      <c r="E79" s="9" t="s">
        <v>159</v>
      </c>
      <c r="F79" s="9" t="s">
        <v>276</v>
      </c>
      <c r="G79" s="5"/>
      <c r="H79" s="5"/>
      <c r="I79" s="5"/>
      <c r="J79" s="5"/>
      <c r="K79" s="5"/>
      <c r="L79" s="5"/>
      <c r="M79" s="5"/>
      <c r="N79" s="5"/>
    </row>
    <row r="80" spans="1:15" x14ac:dyDescent="0.3">
      <c r="A80" t="s">
        <v>403</v>
      </c>
      <c r="B80" s="1">
        <v>9.442783136082214E-2</v>
      </c>
      <c r="C80" s="1">
        <v>9.755894012100981E-2</v>
      </c>
      <c r="D80" s="1">
        <v>9.5679737027471234E-2</v>
      </c>
      <c r="E80" s="1">
        <v>0.10828466031355671</v>
      </c>
      <c r="F80" s="1">
        <v>0.11846810474103125</v>
      </c>
      <c r="G80" s="5"/>
      <c r="H80" s="5"/>
      <c r="I80" s="5"/>
      <c r="J80" s="5"/>
      <c r="K80" s="5"/>
      <c r="L80" s="5"/>
      <c r="M80" s="5"/>
      <c r="N80" s="5"/>
    </row>
    <row r="81" spans="1:15" x14ac:dyDescent="0.3">
      <c r="A81" t="s">
        <v>58</v>
      </c>
      <c r="B81" s="1">
        <v>8.874194499431412E-2</v>
      </c>
      <c r="C81" s="1">
        <v>9.3886918422699764E-2</v>
      </c>
      <c r="D81" s="1">
        <v>0.10225405024653675</v>
      </c>
      <c r="E81" s="1">
        <v>0.10555640946818322</v>
      </c>
      <c r="F81" s="1">
        <v>0.11281578036682431</v>
      </c>
      <c r="G81" s="5"/>
      <c r="H81" s="5"/>
      <c r="I81" s="5"/>
      <c r="J81" s="5"/>
      <c r="K81" s="5"/>
      <c r="L81" s="5"/>
      <c r="M81" s="5"/>
      <c r="N81" s="5"/>
    </row>
    <row r="82" spans="1:15" x14ac:dyDescent="0.3">
      <c r="A82" t="s">
        <v>57</v>
      </c>
      <c r="B82" s="1">
        <v>2.5228488396580043E-2</v>
      </c>
      <c r="C82" s="1">
        <v>2.7164615063634465E-2</v>
      </c>
      <c r="D82" s="1">
        <v>3.173671440870314E-2</v>
      </c>
      <c r="E82" s="1">
        <v>3.3968644328312328E-2</v>
      </c>
      <c r="F82" s="1">
        <v>3.6490175721921023E-2</v>
      </c>
      <c r="G82" s="5"/>
      <c r="H82" s="5"/>
      <c r="I82" s="5"/>
      <c r="J82" s="5"/>
      <c r="K82" s="5"/>
      <c r="L82" s="5"/>
      <c r="M82" s="5"/>
      <c r="N82" s="5"/>
    </row>
    <row r="83" spans="1:15" x14ac:dyDescent="0.3">
      <c r="A83" t="s">
        <v>59</v>
      </c>
      <c r="B83" s="1">
        <v>5.8164511645537632E-2</v>
      </c>
      <c r="C83" s="1">
        <v>6.1631546004590025E-2</v>
      </c>
      <c r="D83" s="1">
        <v>6.4177819519449009E-2</v>
      </c>
      <c r="E83" s="1">
        <v>6.3864125422686754E-2</v>
      </c>
      <c r="F83" s="1">
        <v>6.7635636559387854E-2</v>
      </c>
      <c r="G83" s="5"/>
      <c r="H83" s="5"/>
      <c r="I83" s="5"/>
      <c r="J83" s="5"/>
      <c r="K83" s="5"/>
      <c r="L83" s="5"/>
      <c r="M83" s="5"/>
      <c r="N83" s="5"/>
    </row>
    <row r="84" spans="1:15" x14ac:dyDescent="0.3">
      <c r="A84" t="s">
        <v>60</v>
      </c>
      <c r="B84" s="1">
        <v>2.1058838394474162E-2</v>
      </c>
      <c r="C84" s="11">
        <v>2.2824953056540788E-2</v>
      </c>
      <c r="D84" s="1">
        <v>2.5514596540658997E-2</v>
      </c>
      <c r="E84" s="1">
        <v>2.855056870581002E-2</v>
      </c>
      <c r="F84" s="1">
        <v>2.7531049332871919E-2</v>
      </c>
      <c r="G84" s="5"/>
      <c r="H84" s="5"/>
      <c r="I84" s="5"/>
      <c r="J84" s="5"/>
      <c r="K84" s="5"/>
      <c r="L84" s="5"/>
      <c r="M84" s="5"/>
      <c r="N84" s="5"/>
    </row>
    <row r="85" spans="1:15" x14ac:dyDescent="0.3">
      <c r="A85" t="s">
        <v>53</v>
      </c>
      <c r="B85" s="1">
        <v>3.386261213831445E-2</v>
      </c>
      <c r="C85" s="1">
        <v>3.7554767369079908E-2</v>
      </c>
      <c r="D85" s="1">
        <v>4.0737262268138064E-2</v>
      </c>
      <c r="E85" s="1">
        <v>4.0347371656932064E-2</v>
      </c>
      <c r="F85" s="1">
        <v>4.1911792978813395E-2</v>
      </c>
      <c r="G85" s="5"/>
      <c r="H85" s="5"/>
      <c r="I85" s="5"/>
      <c r="J85" s="5"/>
      <c r="K85" s="5"/>
      <c r="L85" s="5"/>
      <c r="M85" s="5"/>
      <c r="N85" s="5"/>
    </row>
    <row r="86" spans="1:15" x14ac:dyDescent="0.3">
      <c r="A86" t="s">
        <v>52</v>
      </c>
      <c r="B86" s="11">
        <v>0.67851577306995747</v>
      </c>
      <c r="C86" s="1">
        <v>0.65937825996244526</v>
      </c>
      <c r="D86" s="1">
        <v>0.63989981998904277</v>
      </c>
      <c r="E86" s="1">
        <v>0.61942822010451892</v>
      </c>
      <c r="F86" s="1">
        <v>0.59514746029915022</v>
      </c>
      <c r="G86" s="5"/>
      <c r="H86" s="5"/>
      <c r="I86" s="5"/>
      <c r="J86" s="5"/>
      <c r="K86" s="5"/>
      <c r="L86" s="5"/>
      <c r="M86" s="5"/>
      <c r="N86" s="5"/>
    </row>
    <row r="87" spans="1:15" x14ac:dyDescent="0.3">
      <c r="A87" t="s">
        <v>402</v>
      </c>
      <c r="C87" s="1"/>
      <c r="D87" s="1"/>
      <c r="H87" s="5"/>
      <c r="I87" s="5"/>
      <c r="J87" s="5"/>
      <c r="K87" s="5"/>
      <c r="L87" s="5"/>
      <c r="M87" s="5"/>
      <c r="N87" s="5"/>
      <c r="O87" s="5"/>
    </row>
    <row r="88" spans="1:15" x14ac:dyDescent="0.3">
      <c r="C88" s="1"/>
      <c r="D88" s="1"/>
      <c r="H88" s="5"/>
      <c r="I88" s="5"/>
      <c r="J88" s="5"/>
      <c r="K88" s="5"/>
      <c r="L88" s="5"/>
      <c r="M88" s="5"/>
      <c r="N88" s="5"/>
      <c r="O88" s="5"/>
    </row>
    <row r="89" spans="1:15" x14ac:dyDescent="0.3">
      <c r="A89" s="13" t="s">
        <v>550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1:15" x14ac:dyDescent="0.3">
      <c r="A90" t="s">
        <v>133</v>
      </c>
      <c r="B90" s="9" t="s">
        <v>3</v>
      </c>
      <c r="C90" s="9" t="s">
        <v>4</v>
      </c>
      <c r="D90" s="9" t="s">
        <v>5</v>
      </c>
      <c r="E90" s="9" t="s">
        <v>159</v>
      </c>
      <c r="F90" s="9" t="s">
        <v>276</v>
      </c>
      <c r="G90" s="5"/>
      <c r="H90" s="5"/>
      <c r="I90" s="5"/>
      <c r="J90" s="5"/>
      <c r="K90" s="5"/>
      <c r="L90" s="5"/>
      <c r="M90" s="5"/>
      <c r="N90" s="5"/>
      <c r="O90" s="5"/>
    </row>
    <row r="91" spans="1:15" x14ac:dyDescent="0.3">
      <c r="A91" t="s">
        <v>403</v>
      </c>
      <c r="B91" s="1">
        <v>6.8429023819358392E-2</v>
      </c>
      <c r="C91" s="1">
        <v>7.3784543646711928E-2</v>
      </c>
      <c r="D91" s="1">
        <v>7.4897225077081186E-2</v>
      </c>
      <c r="E91" s="1">
        <v>8.1749661792179351E-2</v>
      </c>
      <c r="F91" s="1">
        <v>9.0638160025915127E-2</v>
      </c>
      <c r="G91" s="5"/>
      <c r="H91" s="5"/>
      <c r="I91" s="5"/>
      <c r="J91" s="5"/>
      <c r="K91" s="5"/>
      <c r="L91" s="5"/>
      <c r="M91" s="5"/>
      <c r="N91" s="5"/>
      <c r="O91" s="5"/>
    </row>
    <row r="92" spans="1:15" x14ac:dyDescent="0.3">
      <c r="A92" t="s">
        <v>58</v>
      </c>
      <c r="B92" s="1">
        <v>2.0377254577998074E-2</v>
      </c>
      <c r="C92" s="1">
        <v>2.0366179798395393E-2</v>
      </c>
      <c r="D92" s="1">
        <v>2.1518499486125386E-2</v>
      </c>
      <c r="E92" s="1">
        <v>2.0356889776460736E-2</v>
      </c>
      <c r="F92" s="1">
        <v>2.4554583738257207E-2</v>
      </c>
      <c r="G92" s="5"/>
      <c r="H92" s="5"/>
      <c r="I92" s="5"/>
      <c r="J92" s="5"/>
      <c r="K92" s="5"/>
      <c r="L92" s="5"/>
      <c r="M92" s="5"/>
      <c r="N92" s="5"/>
      <c r="O92" s="5"/>
    </row>
    <row r="93" spans="1:15" x14ac:dyDescent="0.3">
      <c r="A93" t="s">
        <v>57</v>
      </c>
      <c r="B93" s="1">
        <v>2.017072834916701E-2</v>
      </c>
      <c r="C93" s="1">
        <v>2.201193170129603E-2</v>
      </c>
      <c r="D93" s="1">
        <v>2.7877697841726619E-2</v>
      </c>
      <c r="E93" s="1">
        <v>2.9440185531147328E-2</v>
      </c>
      <c r="F93" s="1">
        <v>3.2329122125040494E-2</v>
      </c>
    </row>
    <row r="94" spans="1:15" x14ac:dyDescent="0.3">
      <c r="A94" t="s">
        <v>59</v>
      </c>
      <c r="B94" s="1">
        <v>5.9961448437284869E-2</v>
      </c>
      <c r="C94" s="1">
        <v>6.3567167249537135E-2</v>
      </c>
      <c r="D94" s="1">
        <v>6.9373072970195279E-2</v>
      </c>
      <c r="E94" s="1">
        <v>6.822134896605038E-2</v>
      </c>
      <c r="F94" s="1">
        <v>7.4117265954000644E-2</v>
      </c>
    </row>
    <row r="95" spans="1:15" x14ac:dyDescent="0.3">
      <c r="A95" t="s">
        <v>60</v>
      </c>
      <c r="B95" s="1">
        <v>1.2253889577309652E-2</v>
      </c>
      <c r="C95" s="11">
        <v>1.4194610162518001E-2</v>
      </c>
      <c r="D95" s="1">
        <v>1.657245632065776E-2</v>
      </c>
      <c r="E95" s="1">
        <v>1.8488694195709591E-2</v>
      </c>
      <c r="F95" s="1">
        <v>1.8399740848720439E-2</v>
      </c>
    </row>
    <row r="96" spans="1:15" x14ac:dyDescent="0.3">
      <c r="A96" t="s">
        <v>53</v>
      </c>
      <c r="B96" s="1">
        <v>2.6779567671760981E-2</v>
      </c>
      <c r="C96" s="1">
        <v>2.9280669272440513E-2</v>
      </c>
      <c r="D96" s="1">
        <v>3.301644398766701E-2</v>
      </c>
      <c r="E96" s="1">
        <v>3.240353024544225E-2</v>
      </c>
      <c r="F96" s="1">
        <v>3.1681243926141883E-2</v>
      </c>
    </row>
    <row r="97" spans="1:8" x14ac:dyDescent="0.3">
      <c r="A97" t="s">
        <v>52</v>
      </c>
      <c r="B97" s="11">
        <v>0.79202808756712106</v>
      </c>
      <c r="C97" s="1">
        <v>0.77679489816910097</v>
      </c>
      <c r="D97" s="1">
        <v>0.75674460431654678</v>
      </c>
      <c r="E97" s="1">
        <v>0.74933968949301033</v>
      </c>
      <c r="F97" s="1">
        <v>0.72827988338192418</v>
      </c>
    </row>
    <row r="98" spans="1:8" x14ac:dyDescent="0.3">
      <c r="A98" t="s">
        <v>404</v>
      </c>
      <c r="C98" s="1"/>
      <c r="D98" s="1"/>
    </row>
    <row r="99" spans="1:8" x14ac:dyDescent="0.3">
      <c r="C99" s="1"/>
      <c r="D99" s="1"/>
    </row>
    <row r="100" spans="1:8" x14ac:dyDescent="0.3">
      <c r="A100" s="13" t="s">
        <v>551</v>
      </c>
      <c r="C100" s="1"/>
      <c r="D100" s="1"/>
    </row>
    <row r="101" spans="1:8" x14ac:dyDescent="0.3">
      <c r="A101" t="s">
        <v>133</v>
      </c>
      <c r="B101" s="9" t="s">
        <v>3</v>
      </c>
      <c r="C101" s="9" t="s">
        <v>4</v>
      </c>
      <c r="D101" s="9" t="s">
        <v>5</v>
      </c>
      <c r="E101" s="9" t="s">
        <v>159</v>
      </c>
      <c r="F101" s="9" t="s">
        <v>276</v>
      </c>
    </row>
    <row r="102" spans="1:8" x14ac:dyDescent="0.3">
      <c r="A102" t="s">
        <v>403</v>
      </c>
      <c r="B102" s="1">
        <v>0.13540197461212977</v>
      </c>
      <c r="C102" s="1">
        <v>0.13451289703687913</v>
      </c>
      <c r="D102" s="1">
        <v>0.12807931103544962</v>
      </c>
      <c r="E102" s="1">
        <v>0.14750976097514523</v>
      </c>
      <c r="F102" s="1">
        <v>0.15909950813469542</v>
      </c>
    </row>
    <row r="103" spans="1:8" x14ac:dyDescent="0.3">
      <c r="A103" t="s">
        <v>58</v>
      </c>
      <c r="B103" s="1">
        <v>0.19648475642833893</v>
      </c>
      <c r="C103" s="1">
        <v>0.20816457045406098</v>
      </c>
      <c r="D103" s="1">
        <v>0.22811936711395955</v>
      </c>
      <c r="E103" s="1">
        <v>0.23150176173697742</v>
      </c>
      <c r="F103" s="1">
        <v>0.24167612561483162</v>
      </c>
    </row>
    <row r="104" spans="1:8" x14ac:dyDescent="0.3">
      <c r="A104" t="s">
        <v>57</v>
      </c>
      <c r="B104" s="1">
        <v>3.3199522621243358E-2</v>
      </c>
      <c r="C104" s="1">
        <v>3.5173736943082498E-2</v>
      </c>
      <c r="D104" s="1">
        <v>3.7752853995593832E-2</v>
      </c>
      <c r="E104" s="1">
        <v>4.0662794019617178E-2</v>
      </c>
      <c r="F104" s="1">
        <v>4.2565266742338251E-2</v>
      </c>
    </row>
    <row r="105" spans="1:8" x14ac:dyDescent="0.3">
      <c r="A105" t="s">
        <v>59</v>
      </c>
      <c r="B105" s="1">
        <v>5.5332537702072256E-2</v>
      </c>
      <c r="C105" s="1">
        <v>5.8622894905137495E-2</v>
      </c>
      <c r="D105" s="1">
        <v>5.6078509913879429E-2</v>
      </c>
      <c r="E105" s="1">
        <v>5.7423102561660791E-2</v>
      </c>
      <c r="F105" s="1">
        <v>5.8172531214528943E-2</v>
      </c>
    </row>
    <row r="106" spans="1:8" x14ac:dyDescent="0.3">
      <c r="A106" t="s">
        <v>60</v>
      </c>
      <c r="B106" s="1">
        <v>3.4935445372680916E-2</v>
      </c>
      <c r="C106" s="1">
        <v>3.6239607759539542E-2</v>
      </c>
      <c r="D106" s="1">
        <v>3.9455237332265171E-2</v>
      </c>
      <c r="E106" s="1">
        <v>4.3424435768022095E-2</v>
      </c>
      <c r="F106" s="1">
        <v>4.0862656072644721E-2</v>
      </c>
    </row>
    <row r="107" spans="1:8" x14ac:dyDescent="0.3">
      <c r="A107" t="s">
        <v>53</v>
      </c>
      <c r="B107" s="1">
        <v>4.5025496365411741E-2</v>
      </c>
      <c r="C107" s="1">
        <v>5.0415689618418247E-2</v>
      </c>
      <c r="D107" s="1">
        <v>5.2773883436811539E-2</v>
      </c>
      <c r="E107" s="1">
        <v>5.2090277116465099E-2</v>
      </c>
      <c r="F107" s="1">
        <v>5.6848278471433977E-2</v>
      </c>
    </row>
    <row r="108" spans="1:8" x14ac:dyDescent="0.3">
      <c r="A108" t="s">
        <v>52</v>
      </c>
      <c r="B108" s="1">
        <v>0.49962026689812306</v>
      </c>
      <c r="C108" s="1">
        <v>0.47687060328288211</v>
      </c>
      <c r="D108" s="1">
        <v>0.45774083717204084</v>
      </c>
      <c r="E108" s="1">
        <v>0.42738786782211219</v>
      </c>
      <c r="F108" s="1">
        <v>0.40077563374952707</v>
      </c>
    </row>
    <row r="109" spans="1:8" x14ac:dyDescent="0.3">
      <c r="A109" t="s">
        <v>405</v>
      </c>
      <c r="C109" s="1"/>
      <c r="D109" s="1"/>
    </row>
    <row r="110" spans="1:8" x14ac:dyDescent="0.3">
      <c r="C110" s="1"/>
      <c r="D110" s="1"/>
    </row>
    <row r="111" spans="1:8" x14ac:dyDescent="0.3">
      <c r="A111" s="13" t="s">
        <v>406</v>
      </c>
      <c r="C111" s="1"/>
    </row>
    <row r="112" spans="1:8" x14ac:dyDescent="0.3">
      <c r="A112" t="s">
        <v>133</v>
      </c>
      <c r="B112" t="s">
        <v>134</v>
      </c>
      <c r="C112" s="9" t="s">
        <v>99</v>
      </c>
      <c r="D112" s="9" t="s">
        <v>12</v>
      </c>
      <c r="E112" s="9" t="s">
        <v>100</v>
      </c>
      <c r="F112" s="9" t="s">
        <v>101</v>
      </c>
      <c r="G112" s="9" t="s">
        <v>102</v>
      </c>
      <c r="H112" s="9" t="s">
        <v>45</v>
      </c>
    </row>
    <row r="113" spans="1:8" x14ac:dyDescent="0.3">
      <c r="A113" t="s">
        <v>403</v>
      </c>
      <c r="B113" t="s">
        <v>433</v>
      </c>
      <c r="C113" s="1">
        <v>8.3242059145673605E-3</v>
      </c>
      <c r="D113" s="1">
        <v>7.7034183919114105E-3</v>
      </c>
      <c r="E113" s="1">
        <v>1.3247539742619227E-2</v>
      </c>
      <c r="F113" s="1">
        <v>8.7776332899869962E-3</v>
      </c>
      <c r="G113" s="1">
        <v>5.0100200400801601E-3</v>
      </c>
      <c r="H113" s="1">
        <v>8.875931324910916E-3</v>
      </c>
    </row>
    <row r="114" spans="1:8" x14ac:dyDescent="0.3">
      <c r="B114" t="s">
        <v>434</v>
      </c>
      <c r="C114" s="1">
        <v>2.6725082146768893E-2</v>
      </c>
      <c r="D114" s="11">
        <v>5.1035146846413096E-2</v>
      </c>
      <c r="E114" s="11">
        <v>6.6994700984102956E-2</v>
      </c>
      <c r="F114" s="1">
        <v>5.8842652795838751E-2</v>
      </c>
      <c r="G114" s="1">
        <v>3.6072144288577156E-2</v>
      </c>
      <c r="H114" s="1">
        <v>4.7165532879818596E-2</v>
      </c>
    </row>
    <row r="115" spans="1:8" x14ac:dyDescent="0.3">
      <c r="A115" s="13"/>
      <c r="B115" t="s">
        <v>435</v>
      </c>
      <c r="C115" s="1">
        <v>1.2048192771084338E-2</v>
      </c>
      <c r="D115" s="1">
        <v>1.1555127587867116E-2</v>
      </c>
      <c r="E115" s="1">
        <v>2.1196063588190765E-2</v>
      </c>
      <c r="F115" s="1">
        <v>1.9180754226267881E-2</v>
      </c>
      <c r="G115" s="1">
        <v>1.3026052104208416E-2</v>
      </c>
      <c r="H115" s="1">
        <v>1.4965986394557823E-2</v>
      </c>
    </row>
    <row r="116" spans="1:8" x14ac:dyDescent="0.3">
      <c r="B116" s="14" t="s">
        <v>436</v>
      </c>
      <c r="C116" s="11">
        <v>1.1171960569550931E-2</v>
      </c>
      <c r="D116" s="1">
        <v>2.2869523350986999E-2</v>
      </c>
      <c r="E116" s="1">
        <v>2.6495079485238455E-2</v>
      </c>
      <c r="F116" s="1">
        <v>2.1456436931079324E-2</v>
      </c>
      <c r="G116" s="1">
        <v>2.1042084168336674E-2</v>
      </c>
      <c r="H116" s="1">
        <v>1.9630709426627795E-2</v>
      </c>
    </row>
    <row r="117" spans="1:8" x14ac:dyDescent="0.3">
      <c r="A117" t="s">
        <v>58</v>
      </c>
      <c r="B117" t="s">
        <v>437</v>
      </c>
      <c r="C117" s="1">
        <v>8.5432639649507119E-3</v>
      </c>
      <c r="D117" s="1">
        <v>3.8035628310062589E-2</v>
      </c>
      <c r="E117" s="1">
        <v>2.9523088569265707E-2</v>
      </c>
      <c r="F117" s="1">
        <v>2.7958387516254877E-2</v>
      </c>
      <c r="G117" s="1">
        <v>1.8036072144288578E-2</v>
      </c>
      <c r="H117" s="1">
        <v>2.4554583738257207E-2</v>
      </c>
    </row>
    <row r="118" spans="1:8" x14ac:dyDescent="0.3">
      <c r="A118" t="s">
        <v>57</v>
      </c>
      <c r="B118" t="s">
        <v>438</v>
      </c>
      <c r="C118" s="1">
        <v>1.9058050383351587E-2</v>
      </c>
      <c r="D118" s="1">
        <v>1.9499277804525757E-2</v>
      </c>
      <c r="E118" s="1">
        <v>2.7630582891748676E-2</v>
      </c>
      <c r="F118" s="1">
        <v>4.0637191157347201E-2</v>
      </c>
      <c r="G118" s="1">
        <v>3.3066132264529056E-2</v>
      </c>
      <c r="H118" s="1">
        <v>2.5850340136054421E-2</v>
      </c>
    </row>
    <row r="119" spans="1:8" x14ac:dyDescent="0.3">
      <c r="B119" t="s">
        <v>439</v>
      </c>
      <c r="C119" s="1">
        <v>6.7907995618838989E-3</v>
      </c>
      <c r="D119" s="1">
        <v>2.1665864227250844E-3</v>
      </c>
      <c r="E119" s="1">
        <v>5.6775170325510981E-3</v>
      </c>
      <c r="F119" s="1">
        <v>6.8270481144343306E-3</v>
      </c>
      <c r="G119" s="1">
        <v>3.0060120240480962E-3</v>
      </c>
      <c r="H119" s="1">
        <v>5.1182377712989955E-3</v>
      </c>
    </row>
    <row r="120" spans="1:8" x14ac:dyDescent="0.3">
      <c r="B120" t="s">
        <v>440</v>
      </c>
      <c r="C120" s="1">
        <v>1.3143483023001095E-3</v>
      </c>
      <c r="D120" s="1">
        <v>9.6292729898892631E-4</v>
      </c>
      <c r="E120" s="1">
        <v>7.5700227100681302E-4</v>
      </c>
      <c r="F120" s="1">
        <v>2.2756827048114434E-3</v>
      </c>
      <c r="G120" s="1">
        <v>2.004008016032064E-3</v>
      </c>
      <c r="H120" s="1">
        <v>1.3605442176870747E-3</v>
      </c>
    </row>
    <row r="121" spans="1:8" ht="30.15" x14ac:dyDescent="0.3">
      <c r="A121" t="s">
        <v>59</v>
      </c>
      <c r="B121" s="6" t="s">
        <v>449</v>
      </c>
      <c r="C121" s="1">
        <v>3.6582694414019713E-2</v>
      </c>
      <c r="D121" s="1">
        <v>3.8035628310062589E-2</v>
      </c>
      <c r="E121" s="1">
        <v>3.0658591975775928E-2</v>
      </c>
      <c r="F121" s="1">
        <v>3.8036410923276982E-2</v>
      </c>
      <c r="G121" s="1">
        <v>1.002004008016032E-2</v>
      </c>
      <c r="H121" s="1">
        <v>3.4531908001295755E-2</v>
      </c>
    </row>
    <row r="122" spans="1:8" ht="30.15" x14ac:dyDescent="0.3">
      <c r="B122" s="6" t="s">
        <v>450</v>
      </c>
      <c r="C122" s="1">
        <v>8.1051478641840091E-3</v>
      </c>
      <c r="D122" s="1">
        <v>4.3331728454501688E-3</v>
      </c>
      <c r="E122" s="1">
        <v>6.8130204390613172E-3</v>
      </c>
      <c r="F122" s="1">
        <v>7.1521456436931079E-3</v>
      </c>
      <c r="G122" s="1">
        <v>7.0140280561122245E-3</v>
      </c>
      <c r="H122" s="1">
        <v>6.6083576287657916E-3</v>
      </c>
    </row>
    <row r="123" spans="1:8" ht="30.15" x14ac:dyDescent="0.3">
      <c r="B123" s="6" t="s">
        <v>451</v>
      </c>
      <c r="C123" s="1">
        <v>1.1391018619934282E-2</v>
      </c>
      <c r="D123" s="1">
        <v>5.7775637939335581E-3</v>
      </c>
      <c r="E123" s="1">
        <v>6.8130204390613172E-3</v>
      </c>
      <c r="F123" s="1">
        <v>1.0078023407022107E-2</v>
      </c>
      <c r="G123" s="1">
        <v>5.0100200400801601E-3</v>
      </c>
      <c r="H123" s="1">
        <v>8.4224165856818922E-3</v>
      </c>
    </row>
    <row r="124" spans="1:8" x14ac:dyDescent="0.3">
      <c r="B124" s="6" t="s">
        <v>441</v>
      </c>
      <c r="C124" s="1">
        <v>3.0668127053669222E-2</v>
      </c>
      <c r="D124" s="1">
        <v>2.3350987000481462E-2</v>
      </c>
      <c r="E124" s="1">
        <v>1.4761544284632853E-2</v>
      </c>
      <c r="F124" s="1">
        <v>2.5682704811443434E-2</v>
      </c>
      <c r="G124" s="1">
        <v>2.4048096192384769E-2</v>
      </c>
      <c r="H124" s="1">
        <v>2.4554583738257207E-2</v>
      </c>
    </row>
    <row r="125" spans="1:8" x14ac:dyDescent="0.3">
      <c r="A125" t="s">
        <v>60</v>
      </c>
      <c r="B125" t="s">
        <v>55</v>
      </c>
      <c r="C125" s="1">
        <v>6.1336254107338447E-3</v>
      </c>
      <c r="D125" s="1">
        <v>5.296100144439095E-3</v>
      </c>
      <c r="E125" s="1">
        <v>9.0840272520817562E-3</v>
      </c>
      <c r="F125" s="1">
        <v>7.8023407022106634E-3</v>
      </c>
      <c r="G125" s="1">
        <v>3.0060120240480962E-3</v>
      </c>
      <c r="H125" s="1">
        <v>6.5435698088759315E-3</v>
      </c>
    </row>
    <row r="126" spans="1:8" x14ac:dyDescent="0.3">
      <c r="B126" t="s">
        <v>442</v>
      </c>
      <c r="C126" s="1">
        <v>1.1829134720700987E-2</v>
      </c>
      <c r="D126" s="1">
        <v>9.1478093403948007E-3</v>
      </c>
      <c r="E126" s="1">
        <v>1.5897047691143074E-2</v>
      </c>
      <c r="F126" s="1">
        <v>1.1703511053315995E-2</v>
      </c>
      <c r="G126" s="1">
        <v>1.3026052104208416E-2</v>
      </c>
      <c r="H126" s="1">
        <v>1.185617103984451E-2</v>
      </c>
    </row>
    <row r="127" spans="1:8" ht="30.15" x14ac:dyDescent="0.3">
      <c r="A127" t="s">
        <v>52</v>
      </c>
      <c r="B127" s="6" t="s">
        <v>443</v>
      </c>
      <c r="C127" s="1">
        <v>0.72661555312157722</v>
      </c>
      <c r="D127" s="1">
        <v>0.68343765045739047</v>
      </c>
      <c r="E127" s="1">
        <v>0.64534443603330816</v>
      </c>
      <c r="F127" s="1">
        <v>0.61313394018205458</v>
      </c>
      <c r="G127" s="1">
        <v>0.70941883767535074</v>
      </c>
      <c r="H127" s="1">
        <v>0.67735665694849367</v>
      </c>
    </row>
    <row r="128" spans="1:8" x14ac:dyDescent="0.3">
      <c r="B128" t="s">
        <v>444</v>
      </c>
      <c r="C128" s="1">
        <v>8.3242059145673605E-3</v>
      </c>
      <c r="D128" s="1">
        <v>3.3702455464612422E-3</v>
      </c>
      <c r="E128" s="1">
        <v>5.6775170325510981E-3</v>
      </c>
      <c r="F128" s="1">
        <v>6.5019505851755524E-3</v>
      </c>
      <c r="G128" s="1">
        <v>6.0120240480961923E-3</v>
      </c>
      <c r="H128" s="1">
        <v>6.0252672497570457E-3</v>
      </c>
    </row>
    <row r="129" spans="1:8" x14ac:dyDescent="0.3">
      <c r="B129" t="s">
        <v>445</v>
      </c>
      <c r="C129" s="1">
        <v>8.762322015334064E-4</v>
      </c>
      <c r="D129" s="1">
        <v>0</v>
      </c>
      <c r="E129" s="1">
        <v>3.7850113550340651E-4</v>
      </c>
      <c r="F129" s="1">
        <v>9.7529258777633292E-4</v>
      </c>
      <c r="G129" s="1">
        <v>0</v>
      </c>
      <c r="H129" s="1">
        <v>5.1830255911888563E-4</v>
      </c>
    </row>
    <row r="130" spans="1:8" x14ac:dyDescent="0.3">
      <c r="B130" t="s">
        <v>446</v>
      </c>
      <c r="C130" s="1">
        <v>0</v>
      </c>
      <c r="D130" s="1">
        <v>0</v>
      </c>
      <c r="E130" s="1">
        <v>0</v>
      </c>
      <c r="F130" s="1">
        <v>3.2509752925877764E-4</v>
      </c>
      <c r="G130" s="1">
        <v>0</v>
      </c>
      <c r="H130" s="1">
        <v>6.4787819889860704E-5</v>
      </c>
    </row>
    <row r="131" spans="1:8" x14ac:dyDescent="0.3">
      <c r="B131" t="s">
        <v>447</v>
      </c>
      <c r="C131" s="1">
        <v>3.6363636363636362E-2</v>
      </c>
      <c r="D131" s="1">
        <v>4.0683678382282137E-2</v>
      </c>
      <c r="E131" s="1">
        <v>5.1476154428463289E-2</v>
      </c>
      <c r="F131" s="1">
        <v>5.5916775032509754E-2</v>
      </c>
      <c r="G131" s="1">
        <v>4.1082164328657314E-2</v>
      </c>
      <c r="H131" s="1">
        <v>4.4314868804664724E-2</v>
      </c>
    </row>
    <row r="132" spans="1:8" x14ac:dyDescent="0.3">
      <c r="A132" t="s">
        <v>53</v>
      </c>
      <c r="B132" t="s">
        <v>448</v>
      </c>
      <c r="C132" s="1">
        <v>0</v>
      </c>
      <c r="D132" s="1">
        <v>0</v>
      </c>
      <c r="E132" s="1">
        <v>3.7850113550340651E-4</v>
      </c>
      <c r="F132" s="1">
        <v>6.5019505851755528E-4</v>
      </c>
      <c r="G132" s="1">
        <v>0</v>
      </c>
      <c r="H132" s="1">
        <v>1.9436345966958212E-4</v>
      </c>
    </row>
    <row r="133" spans="1:8" x14ac:dyDescent="0.3">
      <c r="B133" t="s">
        <v>107</v>
      </c>
      <c r="C133" s="1">
        <v>6.5717415115005477E-4</v>
      </c>
      <c r="D133" s="1">
        <v>1.203659123736158E-3</v>
      </c>
      <c r="E133" s="1">
        <v>3.7850113550340651E-4</v>
      </c>
      <c r="F133" s="1">
        <v>1.3003901170351106E-3</v>
      </c>
      <c r="G133" s="1">
        <v>1.002004008016032E-3</v>
      </c>
      <c r="H133" s="1">
        <v>9.0702947845804993E-4</v>
      </c>
    </row>
    <row r="134" spans="1:8" x14ac:dyDescent="0.3">
      <c r="B134" t="s">
        <v>61</v>
      </c>
      <c r="C134" s="1">
        <v>2.8477546549835708E-2</v>
      </c>
      <c r="D134" s="1">
        <v>3.1535869041887335E-2</v>
      </c>
      <c r="E134" s="1">
        <v>2.0817562452687358E-2</v>
      </c>
      <c r="F134" s="1">
        <v>3.4785435630689206E-2</v>
      </c>
      <c r="G134" s="1">
        <v>4.9098196392785572E-2</v>
      </c>
      <c r="H134" s="1">
        <v>3.0579850988014252E-2</v>
      </c>
    </row>
    <row r="135" spans="1:8" x14ac:dyDescent="0.3">
      <c r="A135" t="s">
        <v>241</v>
      </c>
      <c r="C135" s="1"/>
      <c r="D135" s="1"/>
      <c r="E135" s="1"/>
    </row>
    <row r="136" spans="1:8" x14ac:dyDescent="0.3">
      <c r="C136" s="1"/>
      <c r="D136" s="1"/>
      <c r="E136" s="1"/>
    </row>
    <row r="137" spans="1:8" x14ac:dyDescent="0.3">
      <c r="A137" s="13" t="s">
        <v>552</v>
      </c>
      <c r="C137" s="1"/>
      <c r="D137" s="1"/>
      <c r="E137" s="1"/>
    </row>
    <row r="138" spans="1:8" x14ac:dyDescent="0.3">
      <c r="A138" s="23" t="s">
        <v>133</v>
      </c>
      <c r="B138" s="24" t="s">
        <v>3</v>
      </c>
      <c r="C138" s="24" t="s">
        <v>4</v>
      </c>
      <c r="D138" s="24" t="s">
        <v>5</v>
      </c>
      <c r="E138" s="24" t="s">
        <v>159</v>
      </c>
      <c r="F138" s="34" t="s">
        <v>276</v>
      </c>
    </row>
    <row r="139" spans="1:8" x14ac:dyDescent="0.3">
      <c r="A139" s="17" t="s">
        <v>57</v>
      </c>
      <c r="B139" s="21">
        <v>2.017072834916701E-2</v>
      </c>
      <c r="C139" s="21">
        <v>2.201193170129603E-2</v>
      </c>
      <c r="D139" s="21">
        <v>2.7877697841726615E-2</v>
      </c>
      <c r="E139" s="21">
        <v>2.9440185531147328E-2</v>
      </c>
      <c r="F139" s="31">
        <v>3.2329122125040487E-2</v>
      </c>
    </row>
    <row r="140" spans="1:8" x14ac:dyDescent="0.3">
      <c r="A140" s="17" t="s">
        <v>408</v>
      </c>
      <c r="B140" s="21">
        <v>4.6124191105603746E-3</v>
      </c>
      <c r="C140" s="21">
        <v>5.1429746965644925E-3</v>
      </c>
      <c r="D140" s="21">
        <v>6.0380267214799593E-3</v>
      </c>
      <c r="E140" s="21">
        <v>7.4727823230045735E-3</v>
      </c>
      <c r="F140" s="31">
        <v>8.875931324910916E-3</v>
      </c>
    </row>
    <row r="141" spans="1:8" x14ac:dyDescent="0.3">
      <c r="A141" s="17" t="s">
        <v>409</v>
      </c>
      <c r="B141" s="21">
        <v>1.0877048051769242E-2</v>
      </c>
      <c r="C141" s="21">
        <v>1.2960296235342523E-2</v>
      </c>
      <c r="D141" s="21">
        <v>1.2076053442959919E-2</v>
      </c>
      <c r="E141" s="21">
        <v>1.281968691618888E-2</v>
      </c>
      <c r="F141" s="31">
        <v>1.4965986394557823E-2</v>
      </c>
    </row>
    <row r="142" spans="1:8" x14ac:dyDescent="0.3">
      <c r="A142" s="35" t="s">
        <v>10</v>
      </c>
      <c r="B142" s="36">
        <v>3.5660195511496628E-2</v>
      </c>
      <c r="C142" s="36">
        <v>4.0115202633203048E-2</v>
      </c>
      <c r="D142" s="36">
        <v>4.5991778006166495E-2</v>
      </c>
      <c r="E142" s="36">
        <v>4.9732654770340778E-2</v>
      </c>
      <c r="F142" s="37">
        <v>5.6171039844509225E-2</v>
      </c>
    </row>
    <row r="143" spans="1:8" x14ac:dyDescent="0.3">
      <c r="A143" s="17" t="s">
        <v>410</v>
      </c>
      <c r="B143" s="21">
        <v>0.14553214924962138</v>
      </c>
      <c r="C143" s="21">
        <v>0.15380922992525542</v>
      </c>
      <c r="D143" s="21">
        <v>0.16424717368961975</v>
      </c>
      <c r="E143" s="21">
        <v>0.1685241254912066</v>
      </c>
      <c r="F143" s="31">
        <v>0.18386783284742469</v>
      </c>
    </row>
    <row r="144" spans="1:8" x14ac:dyDescent="0.3">
      <c r="A144" s="17" t="s">
        <v>52</v>
      </c>
      <c r="B144" s="21">
        <v>0.79202808756712106</v>
      </c>
      <c r="C144" s="21">
        <v>0.77679489816910097</v>
      </c>
      <c r="D144" s="21">
        <v>0.75674460431654678</v>
      </c>
      <c r="E144" s="21">
        <v>0.74933968949301033</v>
      </c>
      <c r="F144" s="31">
        <v>0.72827988338192418</v>
      </c>
    </row>
    <row r="145" spans="1:7" x14ac:dyDescent="0.3">
      <c r="A145" s="17" t="s">
        <v>53</v>
      </c>
      <c r="B145" s="21">
        <v>2.6779567671760981E-2</v>
      </c>
      <c r="C145" s="21">
        <v>2.9280669272440513E-2</v>
      </c>
      <c r="D145" s="21">
        <v>3.301644398766701E-2</v>
      </c>
      <c r="E145" s="21">
        <v>3.2403530245442243E-2</v>
      </c>
      <c r="F145" s="21">
        <v>3.1681243926141883E-2</v>
      </c>
    </row>
    <row r="146" spans="1:7" x14ac:dyDescent="0.3">
      <c r="A146" s="30" t="s">
        <v>411</v>
      </c>
      <c r="B146" s="21"/>
      <c r="C146" s="21"/>
      <c r="D146" s="21"/>
      <c r="E146" s="21"/>
    </row>
    <row r="147" spans="1:7" x14ac:dyDescent="0.3">
      <c r="B147" s="1"/>
      <c r="C147" s="1"/>
      <c r="D147" s="1"/>
      <c r="E147" s="1"/>
    </row>
    <row r="148" spans="1:7" x14ac:dyDescent="0.3">
      <c r="A148" s="13" t="s">
        <v>553</v>
      </c>
      <c r="B148" s="1"/>
      <c r="C148" s="1"/>
      <c r="D148" s="1"/>
      <c r="E148" s="1"/>
    </row>
    <row r="149" spans="1:7" x14ac:dyDescent="0.3">
      <c r="A149" t="s">
        <v>135</v>
      </c>
      <c r="B149" s="1" t="s">
        <v>412</v>
      </c>
      <c r="C149" s="9" t="s">
        <v>3</v>
      </c>
      <c r="D149" s="9" t="s">
        <v>4</v>
      </c>
      <c r="E149" s="9" t="s">
        <v>5</v>
      </c>
      <c r="F149" s="9" t="s">
        <v>159</v>
      </c>
      <c r="G149" s="9" t="s">
        <v>276</v>
      </c>
    </row>
    <row r="150" spans="1:7" x14ac:dyDescent="0.3">
      <c r="A150" t="s">
        <v>515</v>
      </c>
      <c r="B150" s="1" t="s">
        <v>57</v>
      </c>
      <c r="C150" s="1">
        <v>1.9803028698506833E-2</v>
      </c>
      <c r="D150" s="1">
        <v>2.340176576959898E-2</v>
      </c>
      <c r="E150" s="1">
        <v>3.0223123732251521E-2</v>
      </c>
      <c r="F150" s="1">
        <v>3.2057703866960524E-2</v>
      </c>
      <c r="G150" s="1">
        <v>3.5056269295886865E-2</v>
      </c>
    </row>
    <row r="151" spans="1:7" x14ac:dyDescent="0.3">
      <c r="B151" s="1" t="s">
        <v>408</v>
      </c>
      <c r="C151" s="1">
        <v>4.9772318119241767E-3</v>
      </c>
      <c r="D151" s="1">
        <v>5.8504414423997449E-3</v>
      </c>
      <c r="E151" s="1">
        <v>7.2008113590263691E-3</v>
      </c>
      <c r="F151" s="1">
        <v>9.0162292125826483E-3</v>
      </c>
      <c r="G151" s="1">
        <v>1.0656309132556519E-2</v>
      </c>
    </row>
    <row r="152" spans="1:7" x14ac:dyDescent="0.3">
      <c r="B152" s="1" t="s">
        <v>409</v>
      </c>
      <c r="C152" s="1">
        <v>9.3190723287090958E-3</v>
      </c>
      <c r="D152" s="1">
        <v>1.1807254547388575E-2</v>
      </c>
      <c r="E152" s="1">
        <v>1.1663286004056795E-2</v>
      </c>
      <c r="F152" s="1">
        <v>1.3123622520536966E-2</v>
      </c>
      <c r="G152" s="1">
        <v>1.5735484513494671E-2</v>
      </c>
    </row>
    <row r="153" spans="1:7" x14ac:dyDescent="0.3">
      <c r="B153" s="32" t="s">
        <v>10</v>
      </c>
      <c r="C153" s="33">
        <v>3.4099332839140101E-2</v>
      </c>
      <c r="D153" s="33">
        <v>4.1059461759387302E-2</v>
      </c>
      <c r="E153" s="33">
        <v>4.9087221095334685E-2</v>
      </c>
      <c r="F153" s="33">
        <v>5.4197555600080133E-2</v>
      </c>
      <c r="G153" s="33">
        <v>6.1448062941938053E-2</v>
      </c>
    </row>
    <row r="154" spans="1:7" x14ac:dyDescent="0.3">
      <c r="A154" t="s">
        <v>516</v>
      </c>
      <c r="B154" s="1" t="s">
        <v>57</v>
      </c>
      <c r="C154" s="1">
        <v>3.2114183764495985E-2</v>
      </c>
      <c r="D154" s="1">
        <v>2.8413910093299407E-2</v>
      </c>
      <c r="E154" s="1">
        <v>3.4812547819433819E-2</v>
      </c>
      <c r="F154" s="1">
        <v>3.6050156739811913E-2</v>
      </c>
      <c r="G154" s="1">
        <v>4.1353383458646614E-2</v>
      </c>
    </row>
    <row r="155" spans="1:7" x14ac:dyDescent="0.3">
      <c r="A155" s="13"/>
      <c r="B155" s="1" t="s">
        <v>408</v>
      </c>
      <c r="C155" s="1">
        <v>5.798394290811775E-3</v>
      </c>
      <c r="D155" s="1">
        <v>6.3613231552162846E-3</v>
      </c>
      <c r="E155" s="1">
        <v>6.5034429992348892E-3</v>
      </c>
      <c r="F155" s="1">
        <v>5.0940438871473351E-3</v>
      </c>
      <c r="G155" s="1">
        <v>7.1010860484544691E-3</v>
      </c>
    </row>
    <row r="156" spans="1:7" x14ac:dyDescent="0.3">
      <c r="A156" s="13"/>
      <c r="B156" s="1" t="s">
        <v>409</v>
      </c>
      <c r="C156" s="1">
        <v>2.0517395182872437E-2</v>
      </c>
      <c r="D156" s="1">
        <v>2.4597116200169637E-2</v>
      </c>
      <c r="E156" s="1">
        <v>1.9510328997704666E-2</v>
      </c>
      <c r="F156" s="1">
        <v>2.1551724137931036E-2</v>
      </c>
      <c r="G156" s="1">
        <v>2.1303258145363407E-2</v>
      </c>
    </row>
    <row r="157" spans="1:7" x14ac:dyDescent="0.3">
      <c r="B157" s="32" t="s">
        <v>10</v>
      </c>
      <c r="C157" s="33">
        <v>5.8429973238180194E-2</v>
      </c>
      <c r="D157" s="33">
        <v>5.937234944868533E-2</v>
      </c>
      <c r="E157" s="33">
        <v>6.0826319816373375E-2</v>
      </c>
      <c r="F157" s="33">
        <v>6.2695924764890276E-2</v>
      </c>
      <c r="G157" s="33">
        <v>6.9757727652464491E-2</v>
      </c>
    </row>
    <row r="158" spans="1:7" x14ac:dyDescent="0.3">
      <c r="A158" t="s">
        <v>517</v>
      </c>
      <c r="B158" s="1" t="s">
        <v>57</v>
      </c>
      <c r="C158" s="1">
        <v>1.1967617036254839E-2</v>
      </c>
      <c r="D158" s="1">
        <v>1.2039660056657225E-2</v>
      </c>
      <c r="E158" s="1">
        <v>1.4544279250161602E-2</v>
      </c>
      <c r="F158" s="1">
        <v>1.5055202408832385E-2</v>
      </c>
      <c r="G158" s="1">
        <v>1.6E-2</v>
      </c>
    </row>
    <row r="159" spans="1:7" x14ac:dyDescent="0.3">
      <c r="B159" s="1" t="s">
        <v>408</v>
      </c>
      <c r="C159" s="1">
        <v>2.4639211545230554E-3</v>
      </c>
      <c r="D159" s="1">
        <v>1.7705382436260624E-3</v>
      </c>
      <c r="E159" s="1">
        <v>1.9392372333548805E-3</v>
      </c>
      <c r="F159" s="1">
        <v>4.349280695884911E-3</v>
      </c>
      <c r="G159" s="1">
        <v>4.3333333333333331E-3</v>
      </c>
    </row>
    <row r="160" spans="1:7" x14ac:dyDescent="0.3">
      <c r="B160" s="1" t="s">
        <v>409</v>
      </c>
      <c r="C160" s="1">
        <v>8.4477296726504746E-3</v>
      </c>
      <c r="D160" s="1">
        <v>7.0821529745042494E-3</v>
      </c>
      <c r="E160" s="1">
        <v>7.1105365223012281E-3</v>
      </c>
      <c r="F160" s="1">
        <v>4.349280695884911E-3</v>
      </c>
      <c r="G160" s="1">
        <v>7.3333333333333332E-3</v>
      </c>
    </row>
    <row r="161" spans="1:9" x14ac:dyDescent="0.3">
      <c r="B161" s="32" t="s">
        <v>10</v>
      </c>
      <c r="C161" s="33">
        <v>2.2879267863428369E-2</v>
      </c>
      <c r="D161" s="33">
        <v>2.0892351274787536E-2</v>
      </c>
      <c r="E161" s="33">
        <v>2.3594053005817708E-2</v>
      </c>
      <c r="F161" s="33">
        <v>2.3753763800602207E-2</v>
      </c>
      <c r="G161" s="33">
        <v>2.7666666666666669E-2</v>
      </c>
    </row>
    <row r="162" spans="1:9" x14ac:dyDescent="0.3">
      <c r="A162" t="s">
        <v>411</v>
      </c>
      <c r="B162" s="1"/>
      <c r="C162" s="1"/>
      <c r="D162" s="1"/>
      <c r="E162" s="1"/>
    </row>
    <row r="163" spans="1:9" x14ac:dyDescent="0.3">
      <c r="C163" s="1"/>
    </row>
    <row r="164" spans="1:9" x14ac:dyDescent="0.3">
      <c r="A164" s="13" t="s">
        <v>554</v>
      </c>
      <c r="B164" s="1"/>
      <c r="C164" s="1"/>
    </row>
    <row r="165" spans="1:9" x14ac:dyDescent="0.3">
      <c r="A165" t="s">
        <v>135</v>
      </c>
      <c r="B165" s="9" t="s">
        <v>3</v>
      </c>
      <c r="C165" s="9" t="s">
        <v>4</v>
      </c>
      <c r="D165" s="9" t="s">
        <v>5</v>
      </c>
      <c r="E165" s="9" t="s">
        <v>159</v>
      </c>
      <c r="F165" s="9" t="s">
        <v>276</v>
      </c>
    </row>
    <row r="166" spans="1:9" x14ac:dyDescent="0.3">
      <c r="A166" t="s">
        <v>515</v>
      </c>
      <c r="B166" s="1">
        <v>0.14358759430008383</v>
      </c>
      <c r="C166" s="11">
        <v>0.15658720200752824</v>
      </c>
      <c r="D166" s="11">
        <v>0.1709832134292566</v>
      </c>
      <c r="E166" s="11">
        <v>0.19723348437872645</v>
      </c>
      <c r="F166" s="11">
        <v>0.20799495387526609</v>
      </c>
    </row>
    <row r="167" spans="1:9" x14ac:dyDescent="0.3">
      <c r="A167" t="s">
        <v>516</v>
      </c>
      <c r="B167" s="1">
        <v>9.492395088876672E-2</v>
      </c>
      <c r="C167" s="1">
        <v>0.10753448885744606</v>
      </c>
      <c r="D167" s="1">
        <v>0.12238661949179801</v>
      </c>
      <c r="E167" s="1">
        <v>0.13569643972517176</v>
      </c>
      <c r="F167" s="1">
        <v>0.14857881136950904</v>
      </c>
    </row>
    <row r="168" spans="1:9" x14ac:dyDescent="0.3">
      <c r="A168" t="s">
        <v>517</v>
      </c>
      <c r="B168" s="11">
        <v>0.11768407803650094</v>
      </c>
      <c r="C168" s="1">
        <v>0.12586532410320955</v>
      </c>
      <c r="D168" s="1">
        <v>0.13126281863463229</v>
      </c>
      <c r="E168" s="1">
        <v>0.1465700894759267</v>
      </c>
      <c r="F168" s="1">
        <v>0.15844083006169377</v>
      </c>
    </row>
    <row r="169" spans="1:9" x14ac:dyDescent="0.3">
      <c r="A169" t="s">
        <v>10</v>
      </c>
      <c r="B169" s="1">
        <v>0.12546855915427704</v>
      </c>
      <c r="C169" s="1">
        <v>0.13686626330064677</v>
      </c>
      <c r="D169" s="1">
        <v>0.14854817249745636</v>
      </c>
      <c r="E169" s="1">
        <v>0.16838303104826313</v>
      </c>
      <c r="F169" s="1">
        <v>0.18025916099511671</v>
      </c>
    </row>
    <row r="170" spans="1:9" x14ac:dyDescent="0.3">
      <c r="A170" t="s">
        <v>476</v>
      </c>
      <c r="B170" s="1"/>
      <c r="C170" s="1"/>
      <c r="D170" s="1"/>
      <c r="E170" s="1"/>
      <c r="F170" s="1"/>
    </row>
    <row r="171" spans="1:9" x14ac:dyDescent="0.3">
      <c r="B171" s="1"/>
      <c r="C171" s="1"/>
      <c r="D171" s="1"/>
      <c r="E171" s="1"/>
      <c r="F171" s="1"/>
    </row>
    <row r="172" spans="1:9" x14ac:dyDescent="0.3">
      <c r="A172" s="13" t="s">
        <v>555</v>
      </c>
      <c r="B172" s="1"/>
      <c r="C172" s="1"/>
    </row>
    <row r="173" spans="1:9" x14ac:dyDescent="0.3">
      <c r="A173" t="s">
        <v>135</v>
      </c>
      <c r="B173" t="s">
        <v>131</v>
      </c>
      <c r="C173" s="9" t="s">
        <v>3</v>
      </c>
      <c r="D173" s="9" t="s">
        <v>4</v>
      </c>
      <c r="E173" s="9" t="s">
        <v>5</v>
      </c>
      <c r="F173" s="9" t="s">
        <v>159</v>
      </c>
      <c r="G173" s="9" t="s">
        <v>276</v>
      </c>
    </row>
    <row r="174" spans="1:9" x14ac:dyDescent="0.3">
      <c r="A174" t="s">
        <v>515</v>
      </c>
      <c r="B174" s="14" t="s">
        <v>103</v>
      </c>
      <c r="C174" s="1">
        <v>0.15778883829291537</v>
      </c>
      <c r="D174" s="1">
        <v>0.17370492500797788</v>
      </c>
      <c r="E174" s="1">
        <v>0.19036511156186611</v>
      </c>
      <c r="F174" s="1">
        <v>0.22009617311160087</v>
      </c>
      <c r="G174" s="1">
        <v>0.23135145901802609</v>
      </c>
    </row>
    <row r="175" spans="1:9" x14ac:dyDescent="0.3">
      <c r="B175" s="14" t="s">
        <v>106</v>
      </c>
      <c r="C175" s="11">
        <v>8.966626457579413E-2</v>
      </c>
      <c r="D175" s="11">
        <v>9.3578700078308541E-2</v>
      </c>
      <c r="E175" s="11">
        <v>9.8867924528301884E-2</v>
      </c>
      <c r="F175" s="11">
        <v>0.10935695032730074</v>
      </c>
      <c r="G175" s="11">
        <v>0.11922785768357305</v>
      </c>
      <c r="H175" s="9"/>
      <c r="I175" s="9"/>
    </row>
    <row r="176" spans="1:9" x14ac:dyDescent="0.3">
      <c r="A176" t="s">
        <v>516</v>
      </c>
      <c r="B176" s="14" t="s">
        <v>103</v>
      </c>
      <c r="C176" s="1">
        <v>0.12934879571810884</v>
      </c>
      <c r="D176" s="1">
        <v>0.14927905004240882</v>
      </c>
      <c r="E176" s="1">
        <v>0.17559296097934202</v>
      </c>
      <c r="F176" s="1">
        <v>0.18965517241379309</v>
      </c>
      <c r="G176" s="1">
        <v>0.21929824561403508</v>
      </c>
      <c r="H176" s="1"/>
      <c r="I176" s="1"/>
    </row>
    <row r="177" spans="1:9" x14ac:dyDescent="0.3">
      <c r="B177" s="14" t="s">
        <v>106</v>
      </c>
      <c r="C177" s="1">
        <v>7.0917573872472786E-2</v>
      </c>
      <c r="D177" s="1">
        <v>7.7669902912621352E-2</v>
      </c>
      <c r="E177" s="1">
        <v>8.3795782463928964E-2</v>
      </c>
      <c r="F177" s="1">
        <v>9.9948078920041539E-2</v>
      </c>
      <c r="G177" s="1">
        <v>0.10400210637177462</v>
      </c>
      <c r="H177" s="1"/>
      <c r="I177" s="1"/>
    </row>
    <row r="178" spans="1:9" x14ac:dyDescent="0.3">
      <c r="A178" t="s">
        <v>517</v>
      </c>
      <c r="B178" s="14" t="s">
        <v>103</v>
      </c>
      <c r="C178" s="1">
        <v>0.16508271735304469</v>
      </c>
      <c r="D178" s="1">
        <v>0.17669971671388102</v>
      </c>
      <c r="E178" s="1">
        <v>0.1819650937297996</v>
      </c>
      <c r="F178" s="1">
        <v>0.20475075276012045</v>
      </c>
      <c r="G178" s="1">
        <v>0.22600000000000001</v>
      </c>
      <c r="H178" s="1"/>
      <c r="I178" s="1"/>
    </row>
    <row r="179" spans="1:9" x14ac:dyDescent="0.3">
      <c r="B179" s="14" t="s">
        <v>106</v>
      </c>
      <c r="C179" s="1">
        <v>7.9374110953058324E-2</v>
      </c>
      <c r="D179" s="1">
        <v>8.5220838052095127E-2</v>
      </c>
      <c r="E179" s="1">
        <v>8.9228295819935688E-2</v>
      </c>
      <c r="F179" s="1">
        <v>0.10365251727541955</v>
      </c>
      <c r="G179" s="1">
        <v>0.10939012584704744</v>
      </c>
      <c r="H179" s="1"/>
      <c r="I179" s="1"/>
    </row>
    <row r="180" spans="1:9" x14ac:dyDescent="0.3">
      <c r="A180" t="s">
        <v>477</v>
      </c>
    </row>
    <row r="181" spans="1:9" x14ac:dyDescent="0.3">
      <c r="D181" s="9"/>
      <c r="E181" s="9"/>
      <c r="F181" s="9"/>
    </row>
    <row r="182" spans="1:9" x14ac:dyDescent="0.3">
      <c r="A182" s="13" t="s">
        <v>556</v>
      </c>
      <c r="D182" s="1"/>
      <c r="E182" s="1"/>
      <c r="F182" s="1"/>
    </row>
    <row r="183" spans="1:9" x14ac:dyDescent="0.3">
      <c r="A183" t="s">
        <v>132</v>
      </c>
      <c r="B183" s="9" t="s">
        <v>3</v>
      </c>
      <c r="C183" s="9" t="s">
        <v>4</v>
      </c>
      <c r="D183" s="9" t="s">
        <v>5</v>
      </c>
      <c r="E183" s="9" t="s">
        <v>159</v>
      </c>
      <c r="F183" s="9" t="s">
        <v>276</v>
      </c>
    </row>
    <row r="184" spans="1:9" x14ac:dyDescent="0.3">
      <c r="A184" t="s">
        <v>99</v>
      </c>
      <c r="B184" s="1">
        <v>0.16945678168773487</v>
      </c>
      <c r="C184" s="1">
        <v>0.18423337384962668</v>
      </c>
      <c r="D184" s="1">
        <v>0.20193887610910286</v>
      </c>
      <c r="E184" s="1">
        <v>0.22948128693368353</v>
      </c>
      <c r="F184" s="1">
        <v>0.24400262898455471</v>
      </c>
    </row>
    <row r="185" spans="1:9" x14ac:dyDescent="0.3">
      <c r="A185" t="s">
        <v>178</v>
      </c>
      <c r="B185" s="1">
        <v>0.10564102564102563</v>
      </c>
      <c r="C185" s="1">
        <v>0.1172066234701224</v>
      </c>
      <c r="D185" s="1">
        <v>0.12476112476112476</v>
      </c>
      <c r="E185" s="1">
        <v>0.13587179838378305</v>
      </c>
      <c r="F185" s="1">
        <v>0.14476058292852187</v>
      </c>
    </row>
    <row r="186" spans="1:9" x14ac:dyDescent="0.3">
      <c r="A186" t="s">
        <v>100</v>
      </c>
      <c r="B186" s="1">
        <v>0.11667631731325999</v>
      </c>
      <c r="C186" s="1">
        <v>0.12421293646250715</v>
      </c>
      <c r="D186" s="1">
        <v>0.13915094339622641</v>
      </c>
      <c r="E186" s="1">
        <v>0.1634980988593156</v>
      </c>
      <c r="F186" s="1">
        <v>0.17361784675072744</v>
      </c>
    </row>
    <row r="187" spans="1:9" x14ac:dyDescent="0.3">
      <c r="A187" t="s">
        <v>101</v>
      </c>
      <c r="B187" s="1">
        <v>0.11364003228410008</v>
      </c>
      <c r="C187" s="1">
        <v>0.12622587788674469</v>
      </c>
      <c r="D187" s="1">
        <v>0.13451066961000735</v>
      </c>
      <c r="E187" s="1">
        <v>0.15271574701051721</v>
      </c>
      <c r="F187" s="1">
        <v>0.1664749856239218</v>
      </c>
    </row>
    <row r="188" spans="1:9" x14ac:dyDescent="0.3">
      <c r="A188" t="s">
        <v>102</v>
      </c>
      <c r="B188" s="1">
        <v>0.11236749116607773</v>
      </c>
      <c r="C188" s="11">
        <v>0.11972318339100346</v>
      </c>
      <c r="D188" s="11">
        <v>0.13585891574134554</v>
      </c>
      <c r="E188" s="11">
        <v>0.1644699140401146</v>
      </c>
      <c r="F188" s="11">
        <v>0.17481662591687042</v>
      </c>
    </row>
    <row r="189" spans="1:9" x14ac:dyDescent="0.3">
      <c r="A189" t="s">
        <v>518</v>
      </c>
      <c r="B189" s="1"/>
      <c r="C189" s="1"/>
      <c r="D189" s="11"/>
      <c r="E189" s="11"/>
      <c r="F189" s="11"/>
      <c r="G189" s="11"/>
    </row>
    <row r="190" spans="1:9" x14ac:dyDescent="0.3">
      <c r="B190" s="9"/>
      <c r="C190" s="9"/>
      <c r="D190" s="1"/>
      <c r="E190" s="1"/>
      <c r="F190" s="1"/>
    </row>
    <row r="191" spans="1:9" x14ac:dyDescent="0.3">
      <c r="A191" s="13" t="s">
        <v>557</v>
      </c>
      <c r="B191" s="1"/>
      <c r="C191" s="1"/>
      <c r="D191" s="1"/>
      <c r="E191" s="1"/>
      <c r="F191" s="1"/>
    </row>
    <row r="192" spans="1:9" x14ac:dyDescent="0.3">
      <c r="A192" t="s">
        <v>478</v>
      </c>
      <c r="B192" s="9" t="s">
        <v>3</v>
      </c>
      <c r="C192" s="9" t="s">
        <v>4</v>
      </c>
      <c r="D192" s="9" t="s">
        <v>5</v>
      </c>
      <c r="E192" s="9" t="s">
        <v>159</v>
      </c>
      <c r="F192" s="9" t="s">
        <v>276</v>
      </c>
    </row>
    <row r="193" spans="1:6" x14ac:dyDescent="0.3">
      <c r="A193" s="6" t="s">
        <v>94</v>
      </c>
      <c r="B193" s="1">
        <v>3.5420966179505541E-2</v>
      </c>
      <c r="C193" s="1">
        <v>3.6469851867306488E-2</v>
      </c>
      <c r="D193" s="1">
        <v>3.8389293261328949E-2</v>
      </c>
      <c r="E193" s="1">
        <v>4.3536735321241929E-2</v>
      </c>
      <c r="F193" s="1">
        <v>5.0140346829699693E-2</v>
      </c>
    </row>
    <row r="194" spans="1:6" x14ac:dyDescent="0.3">
      <c r="A194" s="6" t="s">
        <v>128</v>
      </c>
      <c r="B194" s="1">
        <v>1.1961420208061324E-2</v>
      </c>
      <c r="C194" s="1">
        <v>1.3060713540580013E-2</v>
      </c>
      <c r="D194" s="1">
        <v>1.2248571652187524E-2</v>
      </c>
      <c r="E194" s="1">
        <v>1.2680602520750078E-2</v>
      </c>
      <c r="F194" s="1">
        <v>1.3227208059368632E-2</v>
      </c>
    </row>
    <row r="195" spans="1:6" x14ac:dyDescent="0.3">
      <c r="A195" s="6" t="s">
        <v>243</v>
      </c>
      <c r="B195" s="1">
        <v>1.8194836372825676E-2</v>
      </c>
      <c r="C195" s="1">
        <v>2.2532860421447944E-2</v>
      </c>
      <c r="D195" s="1">
        <v>2.4888471472176567E-2</v>
      </c>
      <c r="E195" s="1">
        <v>2.6667691361819859E-2</v>
      </c>
      <c r="F195" s="1">
        <v>2.4070442573153383E-2</v>
      </c>
    </row>
    <row r="196" spans="1:6" x14ac:dyDescent="0.3">
      <c r="A196" s="6" t="s">
        <v>93</v>
      </c>
      <c r="B196" s="1">
        <v>3.6937202543907678E-2</v>
      </c>
      <c r="C196" s="1">
        <v>3.8973503025245146E-2</v>
      </c>
      <c r="D196" s="1">
        <v>4.3124364091727325E-2</v>
      </c>
      <c r="E196" s="1">
        <v>4.8109437442360896E-2</v>
      </c>
      <c r="F196" s="1">
        <v>5.0563309878109738E-2</v>
      </c>
    </row>
    <row r="197" spans="1:6" x14ac:dyDescent="0.3">
      <c r="A197" s="6" t="s">
        <v>453</v>
      </c>
      <c r="B197" s="1">
        <v>3.9169439413721937E-3</v>
      </c>
      <c r="C197" s="1">
        <v>3.9641143334028794E-3</v>
      </c>
      <c r="D197" s="1">
        <v>3.7176175941144242E-3</v>
      </c>
      <c r="E197" s="1">
        <v>4.4574239163848754E-3</v>
      </c>
      <c r="F197" s="1">
        <v>4.6910447187295725E-3</v>
      </c>
    </row>
    <row r="198" spans="1:6" x14ac:dyDescent="0.3">
      <c r="A198" s="6" t="s">
        <v>244</v>
      </c>
      <c r="B198" s="1">
        <v>4.9698858610959023E-3</v>
      </c>
      <c r="C198" s="1">
        <v>5.8835802211558525E-3</v>
      </c>
      <c r="D198" s="1">
        <v>6.7699773029662675E-3</v>
      </c>
      <c r="E198" s="1">
        <v>7.6467875806947435E-3</v>
      </c>
      <c r="F198" s="1">
        <v>8.2285538508863002E-3</v>
      </c>
    </row>
    <row r="199" spans="1:6" x14ac:dyDescent="0.3">
      <c r="A199" s="6" t="s">
        <v>242</v>
      </c>
      <c r="B199" s="1">
        <v>1.6847070715579329E-3</v>
      </c>
      <c r="C199" s="1">
        <v>1.5856457333611516E-3</v>
      </c>
      <c r="D199" s="1">
        <v>1.7609767551068326E-3</v>
      </c>
      <c r="E199" s="1">
        <v>2.0365816169689516E-3</v>
      </c>
      <c r="F199" s="1">
        <v>2.3455223593647863E-3</v>
      </c>
    </row>
    <row r="200" spans="1:6" x14ac:dyDescent="0.3">
      <c r="A200" s="6" t="s">
        <v>239</v>
      </c>
      <c r="B200" s="1">
        <v>1.8110601019247778E-3</v>
      </c>
      <c r="C200" s="1">
        <v>1.8777383684539955E-3</v>
      </c>
      <c r="D200" s="1">
        <v>1.9957736557877437E-3</v>
      </c>
      <c r="E200" s="1">
        <v>1.9597294804795575E-3</v>
      </c>
      <c r="F200" s="1">
        <v>2.1917176144884069E-3</v>
      </c>
    </row>
    <row r="201" spans="1:6" x14ac:dyDescent="0.3">
      <c r="A201" s="6" t="s">
        <v>240</v>
      </c>
      <c r="B201" s="1">
        <v>1.0571536874026028E-2</v>
      </c>
      <c r="C201" s="1">
        <v>1.2518255789693303E-2</v>
      </c>
      <c r="D201" s="1">
        <v>1.5653126712060733E-2</v>
      </c>
      <c r="E201" s="1">
        <v>2.128804180756225E-2</v>
      </c>
      <c r="F201" s="1">
        <v>2.4801015111316185E-2</v>
      </c>
    </row>
    <row r="202" spans="1:6" x14ac:dyDescent="0.3">
      <c r="A202" s="6" t="s">
        <v>95</v>
      </c>
      <c r="B202" s="1">
        <v>0.87453144084572298</v>
      </c>
      <c r="C202" s="1">
        <v>0.86313373669935323</v>
      </c>
      <c r="D202" s="1">
        <v>0.85145182750254367</v>
      </c>
      <c r="E202" s="1">
        <v>0.83161696895173687</v>
      </c>
      <c r="F202" s="1">
        <v>0.81974083900488326</v>
      </c>
    </row>
    <row r="203" spans="1:6" x14ac:dyDescent="0.3">
      <c r="A203" t="s">
        <v>407</v>
      </c>
    </row>
    <row r="205" spans="1:6" x14ac:dyDescent="0.3">
      <c r="A205" s="13" t="s">
        <v>558</v>
      </c>
    </row>
    <row r="206" spans="1:6" x14ac:dyDescent="0.3">
      <c r="A206" t="s">
        <v>72</v>
      </c>
      <c r="B206" s="9" t="s">
        <v>3</v>
      </c>
      <c r="C206" s="9" t="s">
        <v>4</v>
      </c>
      <c r="D206" s="9" t="s">
        <v>5</v>
      </c>
      <c r="E206" s="9" t="s">
        <v>159</v>
      </c>
      <c r="F206" s="9" t="s">
        <v>276</v>
      </c>
    </row>
    <row r="207" spans="1:6" x14ac:dyDescent="0.3">
      <c r="A207" t="s">
        <v>418</v>
      </c>
      <c r="B207" s="1">
        <v>7.3368992966347982E-2</v>
      </c>
      <c r="C207" s="1">
        <v>6.7056123513457119E-2</v>
      </c>
      <c r="D207" s="1">
        <v>7.1182593723096182E-2</v>
      </c>
      <c r="E207" s="1">
        <v>8.1809099292960347E-2</v>
      </c>
      <c r="F207" s="1">
        <v>9.1475372015226666E-2</v>
      </c>
    </row>
    <row r="208" spans="1:6" x14ac:dyDescent="0.3">
      <c r="A208" t="s">
        <v>415</v>
      </c>
      <c r="B208" s="1">
        <v>3.6221202038495555E-2</v>
      </c>
      <c r="C208" s="1">
        <v>3.6720216983100358E-2</v>
      </c>
      <c r="D208" s="1">
        <v>4.0150270016435785E-2</v>
      </c>
      <c r="E208" s="1">
        <v>4.6188134030126039E-2</v>
      </c>
      <c r="F208" s="1">
        <v>4.7910178028992195E-2</v>
      </c>
    </row>
    <row r="209" spans="1:6" x14ac:dyDescent="0.3">
      <c r="A209" t="s">
        <v>416</v>
      </c>
      <c r="B209" s="1">
        <v>1.1498125763382891E-2</v>
      </c>
      <c r="C209" s="1">
        <v>1.2059253077404549E-2</v>
      </c>
      <c r="D209" s="1">
        <v>1.365735305627299E-2</v>
      </c>
      <c r="E209" s="1">
        <v>1.7560713187826621E-2</v>
      </c>
      <c r="F209" s="1">
        <v>1.9802360902833851E-2</v>
      </c>
    </row>
    <row r="210" spans="1:6" x14ac:dyDescent="0.3">
      <c r="A210" s="38" t="s">
        <v>202</v>
      </c>
      <c r="B210" s="33">
        <f t="shared" ref="B210:F210" si="0">SUM(B207:B209)</f>
        <v>0.12108832076822644</v>
      </c>
      <c r="C210" s="33">
        <f t="shared" si="0"/>
        <v>0.11583559357396203</v>
      </c>
      <c r="D210" s="33">
        <f t="shared" si="0"/>
        <v>0.12499021679580496</v>
      </c>
      <c r="E210" s="33">
        <f t="shared" si="0"/>
        <v>0.145557946510913</v>
      </c>
      <c r="F210" s="33">
        <f t="shared" si="0"/>
        <v>0.15918791094705273</v>
      </c>
    </row>
    <row r="211" spans="1:6" x14ac:dyDescent="0.3">
      <c r="A211" t="s">
        <v>417</v>
      </c>
      <c r="B211" s="1">
        <v>0.70344943772901491</v>
      </c>
      <c r="C211" s="1">
        <v>0.71717087419152936</v>
      </c>
      <c r="D211" s="1">
        <v>0.70889097597245054</v>
      </c>
      <c r="E211" s="1">
        <v>0.69286043652013529</v>
      </c>
      <c r="F211" s="1">
        <v>0.67716384050447953</v>
      </c>
    </row>
    <row r="212" spans="1:6" x14ac:dyDescent="0.3">
      <c r="A212" t="s">
        <v>53</v>
      </c>
      <c r="B212" s="1">
        <v>0.17546224150275871</v>
      </c>
      <c r="C212" s="1">
        <v>0.16699353223450866</v>
      </c>
      <c r="D212" s="1">
        <v>0.16611880723174455</v>
      </c>
      <c r="E212" s="1">
        <v>0.16158161696895174</v>
      </c>
      <c r="F212" s="1">
        <v>0.16364824854846771</v>
      </c>
    </row>
    <row r="213" spans="1:6" x14ac:dyDescent="0.3">
      <c r="A213" t="s">
        <v>419</v>
      </c>
    </row>
    <row r="215" spans="1:6" x14ac:dyDescent="0.3">
      <c r="A215" s="13" t="s">
        <v>559</v>
      </c>
    </row>
    <row r="216" spans="1:6" x14ac:dyDescent="0.3">
      <c r="A216" t="s">
        <v>136</v>
      </c>
      <c r="B216" s="9" t="s">
        <v>3</v>
      </c>
      <c r="C216" s="9" t="s">
        <v>4</v>
      </c>
      <c r="D216" s="9" t="s">
        <v>5</v>
      </c>
      <c r="E216" s="9" t="s">
        <v>159</v>
      </c>
      <c r="F216" s="9" t="s">
        <v>276</v>
      </c>
    </row>
    <row r="217" spans="1:6" x14ac:dyDescent="0.3">
      <c r="A217" t="s">
        <v>103</v>
      </c>
      <c r="B217" s="1">
        <v>0.12102437009500204</v>
      </c>
      <c r="C217" s="1">
        <v>0.121717067818693</v>
      </c>
      <c r="D217" s="1">
        <v>0.13399280575539568</v>
      </c>
      <c r="E217" s="1">
        <v>0.16169554854087484</v>
      </c>
      <c r="F217" s="1">
        <v>0.18</v>
      </c>
    </row>
    <row r="218" spans="1:6" x14ac:dyDescent="0.3">
      <c r="A218" t="s">
        <v>106</v>
      </c>
      <c r="B218" s="1">
        <v>0.12118910708473472</v>
      </c>
      <c r="C218" s="1">
        <v>0.10669366872735024</v>
      </c>
      <c r="D218" s="1">
        <v>0.11096644967451177</v>
      </c>
      <c r="E218" s="1">
        <v>0.12170269498143033</v>
      </c>
      <c r="F218" s="1">
        <v>0.13</v>
      </c>
    </row>
    <row r="219" spans="1:6" x14ac:dyDescent="0.3">
      <c r="A219" t="s">
        <v>479</v>
      </c>
    </row>
    <row r="221" spans="1:6" x14ac:dyDescent="0.3">
      <c r="A221" s="13" t="s">
        <v>560</v>
      </c>
    </row>
    <row r="222" spans="1:6" x14ac:dyDescent="0.3">
      <c r="A222" t="s">
        <v>132</v>
      </c>
      <c r="B222" s="25" t="s">
        <v>3</v>
      </c>
      <c r="C222" s="25" t="s">
        <v>4</v>
      </c>
      <c r="D222" s="25" t="s">
        <v>5</v>
      </c>
      <c r="E222" s="25" t="s">
        <v>159</v>
      </c>
      <c r="F222" s="25" t="s">
        <v>276</v>
      </c>
    </row>
    <row r="223" spans="1:6" x14ac:dyDescent="0.3">
      <c r="A223" t="s">
        <v>99</v>
      </c>
      <c r="B223" s="1">
        <v>0.16860266484455075</v>
      </c>
      <c r="C223" s="1">
        <v>0.16461191179024137</v>
      </c>
      <c r="D223" s="1">
        <v>0.17909957279000985</v>
      </c>
      <c r="E223" s="1">
        <v>0.2087984241628365</v>
      </c>
      <c r="F223" s="1">
        <v>0.23</v>
      </c>
    </row>
    <row r="224" spans="1:6" x14ac:dyDescent="0.3">
      <c r="A224" t="s">
        <v>178</v>
      </c>
      <c r="B224" s="1">
        <v>0.10183150183150182</v>
      </c>
      <c r="C224" s="1">
        <v>9.2296616270698351E-2</v>
      </c>
      <c r="D224" s="1">
        <v>0.10374010374010373</v>
      </c>
      <c r="E224" s="1">
        <v>0.11875085604711684</v>
      </c>
      <c r="F224" s="1">
        <v>0.13</v>
      </c>
    </row>
    <row r="225" spans="1:6" x14ac:dyDescent="0.3">
      <c r="A225" t="s">
        <v>100</v>
      </c>
      <c r="B225" s="1">
        <v>0.12623045744064854</v>
      </c>
      <c r="C225" s="1">
        <v>0.11848883800801373</v>
      </c>
      <c r="D225" s="1">
        <v>0.11740041928721175</v>
      </c>
      <c r="E225" s="1">
        <v>0.12826362484157161</v>
      </c>
      <c r="F225" s="1">
        <v>0.14000000000000001</v>
      </c>
    </row>
    <row r="226" spans="1:6" x14ac:dyDescent="0.3">
      <c r="A226" t="s">
        <v>101</v>
      </c>
      <c r="B226" s="1">
        <v>0.10508474576271187</v>
      </c>
      <c r="C226" s="1">
        <v>0.10566276494780133</v>
      </c>
      <c r="D226" s="1">
        <v>0.11567328918322296</v>
      </c>
      <c r="E226" s="1">
        <v>0.14363924506555251</v>
      </c>
      <c r="F226" s="1">
        <v>0.16</v>
      </c>
    </row>
    <row r="227" spans="1:6" x14ac:dyDescent="0.3">
      <c r="A227" t="s">
        <v>102</v>
      </c>
      <c r="B227" s="1">
        <v>7.4911660777385161E-2</v>
      </c>
      <c r="C227" s="1">
        <v>7.2664359861591699E-2</v>
      </c>
      <c r="D227" s="1">
        <v>7.1848465055519256E-2</v>
      </c>
      <c r="E227" s="1">
        <v>8.3667621776504303E-2</v>
      </c>
      <c r="F227" s="1">
        <v>0.09</v>
      </c>
    </row>
    <row r="228" spans="1:6" x14ac:dyDescent="0.3">
      <c r="A228" t="s">
        <v>420</v>
      </c>
    </row>
    <row r="230" spans="1:6" x14ac:dyDescent="0.3">
      <c r="A230" s="13" t="s">
        <v>561</v>
      </c>
    </row>
    <row r="231" spans="1:6" x14ac:dyDescent="0.3">
      <c r="A231" t="s">
        <v>72</v>
      </c>
      <c r="B231" s="25" t="s">
        <v>3</v>
      </c>
      <c r="C231" s="25" t="s">
        <v>4</v>
      </c>
      <c r="D231" s="25" t="s">
        <v>5</v>
      </c>
      <c r="E231" s="25" t="s">
        <v>159</v>
      </c>
      <c r="F231" s="25" t="s">
        <v>276</v>
      </c>
    </row>
    <row r="232" spans="1:6" x14ac:dyDescent="0.3">
      <c r="A232" t="s">
        <v>209</v>
      </c>
      <c r="B232" s="1">
        <v>0.22121739130434784</v>
      </c>
      <c r="C232" s="1">
        <v>0.24711815561959655</v>
      </c>
      <c r="D232" s="1">
        <v>0.27676894176581091</v>
      </c>
      <c r="E232" s="1">
        <v>0.31362196409714888</v>
      </c>
      <c r="F232" s="1">
        <v>0.3253623188405797</v>
      </c>
    </row>
    <row r="233" spans="1:6" x14ac:dyDescent="0.3">
      <c r="A233" t="s">
        <v>71</v>
      </c>
      <c r="B233" s="1">
        <v>0.10771165129924561</v>
      </c>
      <c r="C233" s="1">
        <v>0.11467969977308431</v>
      </c>
      <c r="D233" s="1">
        <v>0.12155672094948937</v>
      </c>
      <c r="E233" s="1">
        <v>0.13010925628084966</v>
      </c>
      <c r="F233" s="1">
        <v>0.13769802964056554</v>
      </c>
    </row>
    <row r="234" spans="1:6" x14ac:dyDescent="0.3">
      <c r="A234" t="s">
        <v>421</v>
      </c>
    </row>
    <row r="236" spans="1:6" x14ac:dyDescent="0.3">
      <c r="A236" s="13" t="s">
        <v>562</v>
      </c>
    </row>
    <row r="237" spans="1:6" x14ac:dyDescent="0.3">
      <c r="A237" t="s">
        <v>245</v>
      </c>
      <c r="B237" s="9" t="s">
        <v>3</v>
      </c>
      <c r="C237" s="9" t="s">
        <v>4</v>
      </c>
      <c r="D237" s="9" t="s">
        <v>5</v>
      </c>
      <c r="E237" s="9" t="s">
        <v>159</v>
      </c>
      <c r="F237" s="9" t="s">
        <v>276</v>
      </c>
    </row>
    <row r="238" spans="1:6" x14ac:dyDescent="0.3">
      <c r="A238" t="s">
        <v>74</v>
      </c>
      <c r="B238" s="1">
        <v>0.49500905530050965</v>
      </c>
      <c r="C238" s="1">
        <v>0.49597329438764864</v>
      </c>
      <c r="D238" s="1">
        <v>0.50199577365578774</v>
      </c>
      <c r="E238" s="1">
        <v>0.5005379649554258</v>
      </c>
      <c r="F238" s="1">
        <v>0.50224939439381699</v>
      </c>
    </row>
    <row r="239" spans="1:6" x14ac:dyDescent="0.3">
      <c r="A239" t="s">
        <v>75</v>
      </c>
      <c r="B239" s="1">
        <v>0.26344606831487177</v>
      </c>
      <c r="C239" s="1">
        <v>0.25854370957646566</v>
      </c>
      <c r="D239" s="1">
        <v>0.25295452766690146</v>
      </c>
      <c r="E239" s="1">
        <v>0.24696434060866893</v>
      </c>
      <c r="F239" s="1">
        <v>0.23535971084707963</v>
      </c>
    </row>
    <row r="240" spans="1:6" x14ac:dyDescent="0.3">
      <c r="A240" t="s">
        <v>109</v>
      </c>
      <c r="B240" s="1">
        <v>3.2767552541801796E-2</v>
      </c>
      <c r="C240" s="1">
        <v>3.7513039849780931E-2</v>
      </c>
      <c r="D240" s="1">
        <v>3.9680676215073964E-2</v>
      </c>
      <c r="E240" s="1">
        <v>4.3383031048263139E-2</v>
      </c>
      <c r="F240" s="1">
        <v>4.8525397008497714E-2</v>
      </c>
    </row>
    <row r="241" spans="1:6" x14ac:dyDescent="0.3">
      <c r="A241" t="s">
        <v>110</v>
      </c>
      <c r="B241" s="1">
        <v>1.8068483342458828E-2</v>
      </c>
      <c r="C241" s="1">
        <v>2.0696849572292928E-2</v>
      </c>
      <c r="D241" s="1">
        <v>2.1209986694842295E-2</v>
      </c>
      <c r="E241" s="1">
        <v>2.6245004611128189E-2</v>
      </c>
      <c r="F241" s="1">
        <v>2.9876571692236707E-2</v>
      </c>
    </row>
    <row r="242" spans="1:6" x14ac:dyDescent="0.3">
      <c r="A242" t="s">
        <v>111</v>
      </c>
      <c r="B242" s="1">
        <v>1.4488480815398223E-2</v>
      </c>
      <c r="C242" s="1">
        <v>1.5063634466930941E-2</v>
      </c>
      <c r="D242" s="1">
        <v>1.6592314314784379E-2</v>
      </c>
      <c r="E242" s="1">
        <v>1.8675069166922839E-2</v>
      </c>
      <c r="F242" s="1">
        <v>2.1994078517322258E-2</v>
      </c>
    </row>
    <row r="243" spans="1:6" x14ac:dyDescent="0.3">
      <c r="A243" t="s">
        <v>112</v>
      </c>
      <c r="B243" s="1">
        <v>1.7184012129890916E-2</v>
      </c>
      <c r="C243" s="1">
        <v>1.6691007719591072E-2</v>
      </c>
      <c r="D243" s="1">
        <v>1.6318384597323314E-2</v>
      </c>
      <c r="E243" s="1">
        <v>1.6369505072241008E-2</v>
      </c>
      <c r="F243" s="1">
        <v>1.5342023301418848E-2</v>
      </c>
    </row>
    <row r="244" spans="1:6" x14ac:dyDescent="0.3">
      <c r="A244" t="s">
        <v>114</v>
      </c>
      <c r="B244" s="1">
        <v>1.1708714147327633E-2</v>
      </c>
      <c r="C244" s="1">
        <v>1.2226163154600459E-2</v>
      </c>
      <c r="D244" s="1">
        <v>1.1974641934726462E-2</v>
      </c>
      <c r="E244" s="1">
        <v>1.1489394405164463E-2</v>
      </c>
      <c r="F244" s="1">
        <v>1.5072864997885184E-2</v>
      </c>
    </row>
    <row r="245" spans="1:6" x14ac:dyDescent="0.3">
      <c r="A245" t="s">
        <v>113</v>
      </c>
      <c r="B245" s="1">
        <v>1.1582361116960788E-2</v>
      </c>
      <c r="C245" s="1">
        <v>1.1099520133528062E-2</v>
      </c>
      <c r="D245" s="1">
        <v>1.2092040385066918E-2</v>
      </c>
      <c r="E245" s="1">
        <v>1.2296341838303105E-2</v>
      </c>
      <c r="F245" s="1">
        <v>1.34579151766832E-2</v>
      </c>
    </row>
    <row r="246" spans="1:6" x14ac:dyDescent="0.3">
      <c r="A246" t="s">
        <v>115</v>
      </c>
      <c r="B246" s="1">
        <v>3.6221202038495557E-3</v>
      </c>
      <c r="C246" s="1">
        <v>3.8806592948049238E-3</v>
      </c>
      <c r="D246" s="1">
        <v>3.6393519605541205E-3</v>
      </c>
      <c r="E246" s="1">
        <v>3.6889025514909315E-3</v>
      </c>
      <c r="F246" s="1">
        <v>4.268081670319529E-3</v>
      </c>
    </row>
    <row r="247" spans="1:6" x14ac:dyDescent="0.3">
      <c r="A247" t="s">
        <v>53</v>
      </c>
      <c r="B247" s="1">
        <v>0.13212315208693087</v>
      </c>
      <c r="C247" s="1">
        <v>0.12831212184435636</v>
      </c>
      <c r="D247" s="1">
        <v>0.12354230257493934</v>
      </c>
      <c r="E247" s="1">
        <v>0.12035044574239163</v>
      </c>
      <c r="F247" s="1">
        <v>0.11385396239473988</v>
      </c>
    </row>
    <row r="248" spans="1:6" x14ac:dyDescent="0.3">
      <c r="A248" t="s">
        <v>480</v>
      </c>
    </row>
    <row r="250" spans="1:6" x14ac:dyDescent="0.3">
      <c r="A250" s="13" t="s">
        <v>413</v>
      </c>
    </row>
    <row r="251" spans="1:6" x14ac:dyDescent="0.3">
      <c r="A251" t="s">
        <v>210</v>
      </c>
      <c r="B251" s="9" t="s">
        <v>246</v>
      </c>
    </row>
    <row r="252" spans="1:6" x14ac:dyDescent="0.3">
      <c r="A252" t="s">
        <v>103</v>
      </c>
      <c r="B252" s="1">
        <v>0.38</v>
      </c>
    </row>
    <row r="253" spans="1:6" x14ac:dyDescent="0.3">
      <c r="A253" t="s">
        <v>104</v>
      </c>
      <c r="B253" s="1">
        <v>0.44</v>
      </c>
    </row>
    <row r="254" spans="1:6" x14ac:dyDescent="0.3">
      <c r="A254" t="s">
        <v>238</v>
      </c>
      <c r="B254" s="1">
        <v>0.49</v>
      </c>
    </row>
    <row r="255" spans="1:6" x14ac:dyDescent="0.3">
      <c r="B255" s="1"/>
    </row>
    <row r="256" spans="1:6" x14ac:dyDescent="0.3">
      <c r="A256" t="s">
        <v>515</v>
      </c>
      <c r="B256" s="1">
        <v>0.37</v>
      </c>
    </row>
    <row r="257" spans="1:6" x14ac:dyDescent="0.3">
      <c r="A257" t="s">
        <v>516</v>
      </c>
      <c r="B257" s="1">
        <v>0.54</v>
      </c>
    </row>
    <row r="258" spans="1:6" x14ac:dyDescent="0.3">
      <c r="A258" t="s">
        <v>517</v>
      </c>
      <c r="B258" s="1">
        <v>0.4</v>
      </c>
    </row>
    <row r="260" spans="1:6" x14ac:dyDescent="0.3">
      <c r="A260" t="s">
        <v>99</v>
      </c>
      <c r="B260" s="1">
        <v>0.44</v>
      </c>
    </row>
    <row r="261" spans="1:6" x14ac:dyDescent="0.3">
      <c r="A261" t="s">
        <v>178</v>
      </c>
      <c r="B261" s="1">
        <v>0.31</v>
      </c>
    </row>
    <row r="262" spans="1:6" x14ac:dyDescent="0.3">
      <c r="A262" t="s">
        <v>100</v>
      </c>
      <c r="B262" s="1">
        <v>0.39</v>
      </c>
    </row>
    <row r="263" spans="1:6" x14ac:dyDescent="0.3">
      <c r="A263" t="s">
        <v>101</v>
      </c>
      <c r="B263" s="1">
        <v>0.48</v>
      </c>
    </row>
    <row r="264" spans="1:6" x14ac:dyDescent="0.3">
      <c r="A264" t="s">
        <v>102</v>
      </c>
      <c r="B264" s="1">
        <v>0.65</v>
      </c>
    </row>
    <row r="265" spans="1:6" x14ac:dyDescent="0.3">
      <c r="A265" t="s">
        <v>454</v>
      </c>
    </row>
    <row r="267" spans="1:6" x14ac:dyDescent="0.3">
      <c r="A267" s="13" t="s">
        <v>563</v>
      </c>
    </row>
    <row r="268" spans="1:6" x14ac:dyDescent="0.3">
      <c r="A268" t="s">
        <v>414</v>
      </c>
      <c r="B268" s="25" t="s">
        <v>3</v>
      </c>
      <c r="C268" s="25" t="s">
        <v>4</v>
      </c>
      <c r="D268" s="25" t="s">
        <v>5</v>
      </c>
      <c r="E268" s="25" t="s">
        <v>159</v>
      </c>
      <c r="F268" s="25" t="s">
        <v>276</v>
      </c>
    </row>
    <row r="269" spans="1:6" ht="30.15" x14ac:dyDescent="0.3">
      <c r="A269" s="6" t="s">
        <v>455</v>
      </c>
      <c r="B269" s="1">
        <v>0.11758725855642155</v>
      </c>
      <c r="C269" s="1">
        <v>0.13027543314082629</v>
      </c>
      <c r="D269" s="1">
        <v>0.14442470477583866</v>
      </c>
      <c r="E269" s="1">
        <v>0.15659841881208189</v>
      </c>
      <c r="F269" s="1">
        <v>0.17037259615384615</v>
      </c>
    </row>
    <row r="270" spans="1:6" ht="30.15" x14ac:dyDescent="0.3">
      <c r="A270" s="6" t="s">
        <v>456</v>
      </c>
      <c r="B270" s="1">
        <v>0.13</v>
      </c>
      <c r="C270" s="1">
        <v>0.14000000000000001</v>
      </c>
      <c r="D270" s="1">
        <v>0.15</v>
      </c>
      <c r="E270" s="1">
        <v>0.17</v>
      </c>
      <c r="F270" s="1">
        <v>0.18</v>
      </c>
    </row>
    <row r="271" spans="1:6" x14ac:dyDescent="0.3">
      <c r="A271" t="s">
        <v>460</v>
      </c>
    </row>
    <row r="273" spans="1:6" x14ac:dyDescent="0.3">
      <c r="A273" s="13" t="s">
        <v>564</v>
      </c>
    </row>
    <row r="274" spans="1:6" x14ac:dyDescent="0.3">
      <c r="A274" t="s">
        <v>414</v>
      </c>
      <c r="B274" s="9" t="s">
        <v>3</v>
      </c>
      <c r="C274" s="9" t="s">
        <v>4</v>
      </c>
      <c r="D274" s="9" t="s">
        <v>5</v>
      </c>
      <c r="E274" s="9" t="s">
        <v>159</v>
      </c>
      <c r="F274" s="9" t="s">
        <v>276</v>
      </c>
    </row>
    <row r="275" spans="1:6" ht="30.15" x14ac:dyDescent="0.3">
      <c r="A275" s="6" t="s">
        <v>457</v>
      </c>
      <c r="B275" s="1">
        <v>9.5950155763239883E-2</v>
      </c>
      <c r="C275" s="1">
        <v>8.9116143170197212E-2</v>
      </c>
      <c r="D275" s="1">
        <v>9.7793610664215117E-2</v>
      </c>
      <c r="E275" s="1">
        <v>0.11206801369106768</v>
      </c>
      <c r="F275" s="1">
        <v>0.12775715221664119</v>
      </c>
    </row>
    <row r="276" spans="1:6" ht="30.15" x14ac:dyDescent="0.3">
      <c r="A276" s="6" t="s">
        <v>458</v>
      </c>
      <c r="B276" s="1">
        <v>0.17763222211359858</v>
      </c>
      <c r="C276" s="1">
        <v>0.17312488010742377</v>
      </c>
      <c r="D276" s="1">
        <v>0.18488817606700525</v>
      </c>
      <c r="E276" s="1">
        <v>0.21629238221047997</v>
      </c>
      <c r="F276" s="1">
        <v>0.23686530324400565</v>
      </c>
    </row>
    <row r="277" spans="1:6" x14ac:dyDescent="0.3">
      <c r="A277" t="s">
        <v>459</v>
      </c>
    </row>
  </sheetData>
  <phoneticPr fontId="7" type="noConversion"/>
  <hyperlinks>
    <hyperlink ref="A5" r:id="rId1" xr:uid="{00000000-0004-0000-0B00-000000000000}"/>
    <hyperlink ref="A3" location="Notes!A1" display="Notes" xr:uid="{A6ED176B-5ED3-4076-8DC0-FBE5A0D5CAD7}"/>
    <hyperlink ref="A4" location="'Table of contents'!A1" display="Table of Contents" xr:uid="{C003C4BD-097A-4BF4-9A2E-E6286177250C}"/>
  </hyperlinks>
  <pageMargins left="0.7" right="0.7" top="0.75" bottom="0.75" header="0.3" footer="0.3"/>
  <tableParts count="2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</sheetPr>
  <dimension ref="A1:J161"/>
  <sheetViews>
    <sheetView showGridLines="0" topLeftCell="C25" zoomScale="80" zoomScaleNormal="80" workbookViewId="0">
      <selection activeCell="K35" sqref="K35"/>
    </sheetView>
  </sheetViews>
  <sheetFormatPr defaultRowHeight="15.05" x14ac:dyDescent="0.3"/>
  <cols>
    <col min="1" max="1" width="18.109375" customWidth="1"/>
    <col min="2" max="2" width="22.44140625" customWidth="1"/>
    <col min="3" max="3" width="18.6640625" customWidth="1"/>
    <col min="4" max="4" width="20.33203125" customWidth="1"/>
    <col min="5" max="5" width="20" customWidth="1"/>
    <col min="6" max="6" width="17" customWidth="1"/>
    <col min="7" max="7" width="15.88671875" customWidth="1"/>
    <col min="8" max="8" width="11.5546875" customWidth="1"/>
    <col min="9" max="9" width="15.44140625" customWidth="1"/>
  </cols>
  <sheetData>
    <row r="1" spans="1:5" ht="24.25" x14ac:dyDescent="0.45">
      <c r="A1" s="3" t="s">
        <v>394</v>
      </c>
    </row>
    <row r="2" spans="1:5" x14ac:dyDescent="0.3">
      <c r="A2" t="s">
        <v>82</v>
      </c>
    </row>
    <row r="3" spans="1:5" x14ac:dyDescent="0.3">
      <c r="A3" s="8" t="s">
        <v>270</v>
      </c>
    </row>
    <row r="4" spans="1:5" x14ac:dyDescent="0.3">
      <c r="A4" s="8" t="s">
        <v>452</v>
      </c>
    </row>
    <row r="5" spans="1:5" x14ac:dyDescent="0.3">
      <c r="A5" s="8" t="s">
        <v>158</v>
      </c>
    </row>
    <row r="6" spans="1:5" x14ac:dyDescent="0.3">
      <c r="A6" t="s">
        <v>528</v>
      </c>
    </row>
    <row r="8" spans="1:5" x14ac:dyDescent="0.3">
      <c r="A8" s="13" t="s">
        <v>506</v>
      </c>
      <c r="E8" s="39"/>
    </row>
    <row r="9" spans="1:5" x14ac:dyDescent="0.3">
      <c r="A9" s="9" t="s">
        <v>131</v>
      </c>
      <c r="B9" s="9" t="s">
        <v>481</v>
      </c>
      <c r="C9" s="9" t="s">
        <v>482</v>
      </c>
      <c r="D9" s="9" t="s">
        <v>483</v>
      </c>
      <c r="E9" s="9" t="s">
        <v>484</v>
      </c>
    </row>
    <row r="10" spans="1:5" x14ac:dyDescent="0.3">
      <c r="A10" s="9">
        <v>2008</v>
      </c>
      <c r="B10" s="11">
        <v>0.23</v>
      </c>
      <c r="C10" s="1">
        <v>0.31</v>
      </c>
      <c r="D10" s="1"/>
      <c r="E10" s="1"/>
    </row>
    <row r="11" spans="1:5" x14ac:dyDescent="0.3">
      <c r="A11" s="9">
        <v>2009</v>
      </c>
      <c r="B11" s="11">
        <v>0.23</v>
      </c>
      <c r="C11" s="1">
        <v>0.34</v>
      </c>
      <c r="D11" s="1"/>
      <c r="E11" s="1"/>
    </row>
    <row r="12" spans="1:5" x14ac:dyDescent="0.3">
      <c r="A12" s="9">
        <v>2010</v>
      </c>
      <c r="B12" s="11">
        <v>0.24</v>
      </c>
      <c r="C12" s="1">
        <v>0.31</v>
      </c>
      <c r="D12" s="1"/>
      <c r="E12" s="1"/>
    </row>
    <row r="13" spans="1:5" x14ac:dyDescent="0.3">
      <c r="A13" s="9">
        <v>2011</v>
      </c>
      <c r="B13" s="11">
        <v>0.25</v>
      </c>
      <c r="C13" s="1">
        <v>0.32</v>
      </c>
      <c r="D13" s="1"/>
      <c r="E13" s="1"/>
    </row>
    <row r="14" spans="1:5" x14ac:dyDescent="0.3">
      <c r="A14" s="9">
        <v>2012</v>
      </c>
      <c r="B14" s="11">
        <v>0.26</v>
      </c>
      <c r="C14" s="1">
        <v>0.32</v>
      </c>
      <c r="D14" s="1"/>
      <c r="E14" s="1"/>
    </row>
    <row r="15" spans="1:5" x14ac:dyDescent="0.3">
      <c r="A15" s="9">
        <v>2013</v>
      </c>
      <c r="B15" s="11">
        <v>0.27</v>
      </c>
      <c r="C15" s="1">
        <v>0.34</v>
      </c>
      <c r="D15" s="1"/>
      <c r="E15" s="1"/>
    </row>
    <row r="16" spans="1:5" x14ac:dyDescent="0.3">
      <c r="A16" s="9">
        <v>2014</v>
      </c>
      <c r="B16" s="11">
        <v>0.27</v>
      </c>
      <c r="C16" s="1">
        <v>0.35</v>
      </c>
      <c r="D16" s="1"/>
      <c r="E16" s="1"/>
    </row>
    <row r="17" spans="1:7" x14ac:dyDescent="0.3">
      <c r="A17" s="9">
        <v>2015</v>
      </c>
      <c r="B17" s="11">
        <v>0.25</v>
      </c>
      <c r="C17" s="1">
        <v>0.36</v>
      </c>
      <c r="D17" s="1"/>
      <c r="E17" s="1"/>
    </row>
    <row r="18" spans="1:7" x14ac:dyDescent="0.3">
      <c r="A18" s="9">
        <v>2016</v>
      </c>
      <c r="B18" s="11">
        <v>0.3</v>
      </c>
      <c r="C18" s="1">
        <v>0.37</v>
      </c>
      <c r="D18" s="1"/>
      <c r="E18" s="1"/>
    </row>
    <row r="19" spans="1:7" x14ac:dyDescent="0.3">
      <c r="A19" s="9">
        <v>2017</v>
      </c>
      <c r="B19" s="11">
        <v>0.29606625258799174</v>
      </c>
      <c r="C19" s="1">
        <v>0.37887413029728018</v>
      </c>
      <c r="D19" s="1"/>
      <c r="E19" s="1"/>
    </row>
    <row r="20" spans="1:7" x14ac:dyDescent="0.3">
      <c r="A20" s="9">
        <v>2018</v>
      </c>
      <c r="B20" s="11">
        <v>0.3303135888501742</v>
      </c>
      <c r="C20" s="1">
        <v>0.39340101522842641</v>
      </c>
      <c r="D20" s="1"/>
      <c r="E20" s="1"/>
    </row>
    <row r="21" spans="1:7" x14ac:dyDescent="0.3">
      <c r="A21" s="9">
        <v>2019</v>
      </c>
      <c r="B21" s="11">
        <v>0.3105590062111801</v>
      </c>
      <c r="C21" s="1">
        <v>0.41702652683528685</v>
      </c>
      <c r="D21" s="1"/>
      <c r="E21" s="1"/>
    </row>
    <row r="22" spans="1:7" x14ac:dyDescent="0.3">
      <c r="A22" s="9">
        <v>2020</v>
      </c>
      <c r="B22" s="11">
        <v>0.43647136273864384</v>
      </c>
      <c r="C22" s="1">
        <v>0.51430387794024157</v>
      </c>
      <c r="D22" s="1"/>
      <c r="E22" s="1"/>
    </row>
    <row r="23" spans="1:7" x14ac:dyDescent="0.3">
      <c r="A23" s="41" t="s">
        <v>507</v>
      </c>
      <c r="B23" s="11"/>
      <c r="C23" s="42"/>
      <c r="D23" s="42"/>
      <c r="E23" s="42"/>
    </row>
    <row r="24" spans="1:7" x14ac:dyDescent="0.3">
      <c r="A24" s="9">
        <v>2021</v>
      </c>
      <c r="B24" s="11">
        <v>0.38817131203263089</v>
      </c>
      <c r="C24" s="1">
        <v>0.41928571428571426</v>
      </c>
      <c r="D24" s="1">
        <v>0.54545454545454541</v>
      </c>
      <c r="E24" s="1">
        <v>0.70807453416149069</v>
      </c>
    </row>
    <row r="25" spans="1:7" x14ac:dyDescent="0.3">
      <c r="A25" s="9">
        <v>2022</v>
      </c>
      <c r="B25" s="11">
        <v>0.33662714097496704</v>
      </c>
      <c r="C25" s="1">
        <v>0.40479760119940028</v>
      </c>
      <c r="D25" s="1">
        <v>0.42857142857142855</v>
      </c>
      <c r="E25" s="1">
        <v>0.68235294117647061</v>
      </c>
    </row>
    <row r="26" spans="1:7" x14ac:dyDescent="0.3">
      <c r="A26" s="9" t="s">
        <v>498</v>
      </c>
      <c r="B26" s="11"/>
      <c r="C26" s="1"/>
      <c r="D26" s="1"/>
      <c r="E26" s="1"/>
    </row>
    <row r="27" spans="1:7" x14ac:dyDescent="0.3">
      <c r="A27" s="13"/>
    </row>
    <row r="28" spans="1:7" x14ac:dyDescent="0.3">
      <c r="A28" s="40" t="s">
        <v>485</v>
      </c>
      <c r="B28" s="10"/>
      <c r="C28" s="10"/>
      <c r="D28" s="10"/>
      <c r="E28" s="10"/>
      <c r="F28" s="10"/>
      <c r="G28" s="10"/>
    </row>
    <row r="29" spans="1:7" x14ac:dyDescent="0.3">
      <c r="A29" s="9" t="s">
        <v>131</v>
      </c>
      <c r="B29" s="9" t="s">
        <v>116</v>
      </c>
      <c r="C29" s="9" t="s">
        <v>117</v>
      </c>
      <c r="D29" s="9" t="s">
        <v>83</v>
      </c>
      <c r="E29" s="9" t="s">
        <v>84</v>
      </c>
      <c r="F29" s="9" t="s">
        <v>85</v>
      </c>
      <c r="G29" s="9" t="s">
        <v>86</v>
      </c>
    </row>
    <row r="30" spans="1:7" x14ac:dyDescent="0.3">
      <c r="A30" s="9">
        <v>2017</v>
      </c>
      <c r="B30" s="1">
        <v>0.29606625258799174</v>
      </c>
      <c r="C30" s="1">
        <v>0.37887413029728018</v>
      </c>
      <c r="D30" s="1">
        <v>0.29991714995857499</v>
      </c>
      <c r="E30" s="1">
        <v>0.36692307692307691</v>
      </c>
      <c r="F30" s="1">
        <v>0.27685950413223143</v>
      </c>
      <c r="G30" s="1">
        <v>0.43416370106761565</v>
      </c>
    </row>
    <row r="31" spans="1:7" x14ac:dyDescent="0.3">
      <c r="A31" s="9">
        <v>2018</v>
      </c>
      <c r="B31" s="1">
        <v>0.3303135888501742</v>
      </c>
      <c r="C31" s="1">
        <v>0.39340101522842641</v>
      </c>
      <c r="D31" s="1">
        <v>0.34666666666666668</v>
      </c>
      <c r="E31" s="1">
        <v>0.39450980392156865</v>
      </c>
      <c r="F31" s="1">
        <v>0.25</v>
      </c>
      <c r="G31" s="1">
        <v>0.38666666666666666</v>
      </c>
    </row>
    <row r="32" spans="1:7" x14ac:dyDescent="0.3">
      <c r="A32" s="9">
        <v>2019</v>
      </c>
      <c r="B32" s="1">
        <v>0.3105590062111801</v>
      </c>
      <c r="C32" s="1">
        <v>0.41702652683528685</v>
      </c>
      <c r="D32" s="1">
        <v>0.31031613976705491</v>
      </c>
      <c r="E32" s="1">
        <v>0.40536398467432949</v>
      </c>
      <c r="F32" s="1">
        <v>0.31174089068825911</v>
      </c>
      <c r="G32" s="1">
        <v>0.4651898734177215</v>
      </c>
    </row>
    <row r="33" spans="1:7" x14ac:dyDescent="0.3">
      <c r="A33" s="9">
        <v>2020</v>
      </c>
      <c r="B33" s="1">
        <v>0.43647136273864384</v>
      </c>
      <c r="C33" s="1">
        <v>0.51430387794024157</v>
      </c>
      <c r="D33" s="1">
        <v>0.42715231788079472</v>
      </c>
      <c r="E33" s="1">
        <v>0.51207729468599039</v>
      </c>
      <c r="F33" s="1">
        <v>0.47266881028938906</v>
      </c>
      <c r="G33" s="1">
        <v>0.5226586102719033</v>
      </c>
    </row>
    <row r="34" spans="1:7" x14ac:dyDescent="0.3">
      <c r="A34" s="9">
        <v>2021</v>
      </c>
      <c r="B34" s="1">
        <v>0.3886997957794418</v>
      </c>
      <c r="C34" s="1">
        <v>0.41958541815582556</v>
      </c>
      <c r="D34" s="1">
        <v>0.39436619718309857</v>
      </c>
      <c r="E34" s="1">
        <v>0.40949820788530467</v>
      </c>
      <c r="F34" s="1">
        <v>0.36259541984732824</v>
      </c>
      <c r="G34" s="1">
        <v>0.45936395759717313</v>
      </c>
    </row>
    <row r="35" spans="1:7" x14ac:dyDescent="0.3">
      <c r="A35" s="9">
        <v>2022</v>
      </c>
      <c r="B35" s="1">
        <v>0.33707865168539325</v>
      </c>
      <c r="C35" s="1">
        <v>0.40512048192771083</v>
      </c>
      <c r="D35" s="1">
        <v>0.33495539334955393</v>
      </c>
      <c r="E35" s="1">
        <v>0.39961941008563273</v>
      </c>
      <c r="F35" s="1">
        <v>0.34642857142857142</v>
      </c>
      <c r="G35" s="1">
        <v>0.4259927797833935</v>
      </c>
    </row>
    <row r="36" spans="1:7" x14ac:dyDescent="0.3">
      <c r="A36" t="s">
        <v>514</v>
      </c>
    </row>
    <row r="38" spans="1:7" x14ac:dyDescent="0.3">
      <c r="A38" s="13" t="s">
        <v>486</v>
      </c>
    </row>
    <row r="39" spans="1:7" x14ac:dyDescent="0.3">
      <c r="A39" s="9" t="s">
        <v>131</v>
      </c>
      <c r="B39" s="9" t="s">
        <v>116</v>
      </c>
      <c r="C39" s="9" t="s">
        <v>117</v>
      </c>
      <c r="D39" s="9" t="s">
        <v>83</v>
      </c>
      <c r="E39" s="9" t="s">
        <v>84</v>
      </c>
      <c r="F39" s="9" t="s">
        <v>85</v>
      </c>
      <c r="G39" s="9" t="s">
        <v>86</v>
      </c>
    </row>
    <row r="40" spans="1:7" x14ac:dyDescent="0.3">
      <c r="A40">
        <v>2021</v>
      </c>
      <c r="B40" s="1">
        <v>0.54545454545454541</v>
      </c>
      <c r="C40" s="1">
        <v>0.70807453416149069</v>
      </c>
      <c r="D40" s="1">
        <v>0.6</v>
      </c>
      <c r="E40" s="1">
        <v>0.70652173913043481</v>
      </c>
      <c r="F40" s="1">
        <v>0.5</v>
      </c>
      <c r="G40" s="1">
        <v>0.71014492753623193</v>
      </c>
    </row>
    <row r="41" spans="1:7" x14ac:dyDescent="0.3">
      <c r="A41">
        <v>2022</v>
      </c>
      <c r="B41" s="1">
        <v>0.42857142857142855</v>
      </c>
      <c r="C41" s="1">
        <v>0.68235294117647061</v>
      </c>
      <c r="D41" s="1">
        <v>0.5</v>
      </c>
      <c r="E41" s="1">
        <v>0.6966292134831461</v>
      </c>
      <c r="F41" s="1">
        <v>0.37037037037037035</v>
      </c>
      <c r="G41" s="1">
        <v>0.66666666666666663</v>
      </c>
    </row>
    <row r="42" spans="1:7" x14ac:dyDescent="0.3">
      <c r="A42" t="s">
        <v>491</v>
      </c>
    </row>
    <row r="43" spans="1:7" x14ac:dyDescent="0.3">
      <c r="C43" s="9"/>
      <c r="D43" s="9"/>
      <c r="E43" s="9"/>
      <c r="F43" s="9"/>
    </row>
    <row r="44" spans="1:7" x14ac:dyDescent="0.3">
      <c r="A44" s="13" t="s">
        <v>487</v>
      </c>
      <c r="C44" s="1"/>
      <c r="D44" s="1"/>
      <c r="E44" s="1"/>
      <c r="F44" s="1"/>
    </row>
    <row r="45" spans="1:7" x14ac:dyDescent="0.3">
      <c r="A45" t="s">
        <v>132</v>
      </c>
      <c r="B45" s="9" t="s">
        <v>131</v>
      </c>
      <c r="C45" s="9" t="s">
        <v>27</v>
      </c>
      <c r="D45" s="9" t="s">
        <v>28</v>
      </c>
      <c r="E45" s="9" t="s">
        <v>247</v>
      </c>
      <c r="F45" s="1"/>
    </row>
    <row r="46" spans="1:7" x14ac:dyDescent="0.3">
      <c r="A46" t="s">
        <v>11</v>
      </c>
      <c r="B46">
        <v>2019</v>
      </c>
      <c r="C46" s="1">
        <v>0.33579881656804733</v>
      </c>
      <c r="D46" s="1">
        <v>0.45610278372591007</v>
      </c>
      <c r="E46" s="1">
        <v>0.12030396715786273</v>
      </c>
      <c r="F46" s="1"/>
    </row>
    <row r="47" spans="1:7" x14ac:dyDescent="0.3">
      <c r="B47">
        <v>2020</v>
      </c>
      <c r="C47" s="1">
        <v>0.4375</v>
      </c>
      <c r="D47" s="1">
        <v>0.55164835164835169</v>
      </c>
      <c r="E47" s="1">
        <v>0.11414835164835169</v>
      </c>
      <c r="F47" s="1"/>
    </row>
    <row r="48" spans="1:7" x14ac:dyDescent="0.3">
      <c r="B48">
        <v>2021</v>
      </c>
      <c r="C48" s="1">
        <v>0.409288824383164</v>
      </c>
      <c r="D48" s="1">
        <v>0.48760330578512395</v>
      </c>
      <c r="E48" s="1">
        <v>7.8314481401959957E-2</v>
      </c>
      <c r="F48" s="1"/>
    </row>
    <row r="49" spans="1:6" x14ac:dyDescent="0.3">
      <c r="B49">
        <v>2022</v>
      </c>
      <c r="C49" s="1">
        <v>0.36415362731152207</v>
      </c>
      <c r="D49" s="1">
        <v>0.43781094527363185</v>
      </c>
      <c r="E49" s="1">
        <f>Table134[[#This Row],[Male]]-Table134[[#This Row],[Female]]</f>
        <v>7.3657317962109781E-2</v>
      </c>
      <c r="F49" s="1"/>
    </row>
    <row r="50" spans="1:6" x14ac:dyDescent="0.3">
      <c r="A50" t="s">
        <v>12</v>
      </c>
      <c r="B50">
        <v>2019</v>
      </c>
      <c r="C50" s="1">
        <v>0.31800766283524906</v>
      </c>
      <c r="D50" s="1">
        <v>0.47067901234567899</v>
      </c>
      <c r="E50" s="1">
        <v>0.15267134951042993</v>
      </c>
      <c r="F50" s="1"/>
    </row>
    <row r="51" spans="1:6" x14ac:dyDescent="0.3">
      <c r="B51">
        <v>2020</v>
      </c>
      <c r="C51" s="1">
        <v>0.46391752577319589</v>
      </c>
      <c r="D51" s="1">
        <v>0.53354134165366618</v>
      </c>
      <c r="E51" s="1">
        <f>Table134[[#This Row],[Male]]-Table134[[#This Row],[Female]]</f>
        <v>6.9623815880470286E-2</v>
      </c>
      <c r="F51" s="1"/>
    </row>
    <row r="52" spans="1:6" x14ac:dyDescent="0.3">
      <c r="B52">
        <v>2021</v>
      </c>
      <c r="C52" s="1">
        <v>0.39408866995073893</v>
      </c>
      <c r="D52" s="1">
        <v>0.4358974358974359</v>
      </c>
      <c r="E52" s="1">
        <f>Table134[[#This Row],[Male]]-Table134[[#This Row],[Female]]</f>
        <v>4.1808765946696969E-2</v>
      </c>
      <c r="F52" s="1"/>
    </row>
    <row r="53" spans="1:6" x14ac:dyDescent="0.3">
      <c r="B53">
        <v>2022</v>
      </c>
      <c r="C53" s="1">
        <v>0.36090225563909772</v>
      </c>
      <c r="D53" s="1">
        <v>0.42138364779874216</v>
      </c>
      <c r="E53" s="1">
        <f>Table134[[#This Row],[Male]]-Table134[[#This Row],[Female]]</f>
        <v>6.0481392159644431E-2</v>
      </c>
      <c r="F53" s="1"/>
    </row>
    <row r="54" spans="1:6" x14ac:dyDescent="0.3">
      <c r="A54" t="s">
        <v>13</v>
      </c>
      <c r="B54">
        <v>2019</v>
      </c>
      <c r="C54" s="1">
        <v>0.30143540669856461</v>
      </c>
      <c r="D54" s="1">
        <v>0.40441176470588236</v>
      </c>
      <c r="E54" s="1">
        <v>0.10297635800731775</v>
      </c>
    </row>
    <row r="55" spans="1:6" x14ac:dyDescent="0.3">
      <c r="B55">
        <v>2020</v>
      </c>
      <c r="C55" s="1">
        <v>0.49099099099099097</v>
      </c>
      <c r="D55" s="1">
        <v>0.44680851063829785</v>
      </c>
      <c r="E55" s="1">
        <v>-4.4182480352693121E-2</v>
      </c>
    </row>
    <row r="56" spans="1:6" x14ac:dyDescent="0.3">
      <c r="A56" s="13"/>
      <c r="B56">
        <v>2021</v>
      </c>
      <c r="C56" s="1">
        <v>0.46502057613168724</v>
      </c>
      <c r="D56" s="1">
        <v>0.37588652482269502</v>
      </c>
      <c r="E56" s="1">
        <v>-8.9134051308992213E-2</v>
      </c>
    </row>
    <row r="57" spans="1:6" x14ac:dyDescent="0.3">
      <c r="A57" s="13"/>
      <c r="B57">
        <v>2022</v>
      </c>
      <c r="C57" s="1">
        <v>0.36888888888888888</v>
      </c>
      <c r="D57" s="1">
        <v>0.41304347826086957</v>
      </c>
      <c r="E57" s="1">
        <f>Table134[[#This Row],[Male]]-Table134[[#This Row],[Female]]</f>
        <v>4.415458937198069E-2</v>
      </c>
    </row>
    <row r="58" spans="1:6" x14ac:dyDescent="0.3">
      <c r="A58" t="s">
        <v>14</v>
      </c>
      <c r="B58">
        <v>2019</v>
      </c>
      <c r="C58" s="11">
        <v>0.25328947368421051</v>
      </c>
      <c r="D58" s="11">
        <v>0.28378378378378377</v>
      </c>
      <c r="E58" s="11">
        <v>3.0494310099573263E-2</v>
      </c>
      <c r="F58" s="9"/>
    </row>
    <row r="59" spans="1:6" x14ac:dyDescent="0.3">
      <c r="B59">
        <v>2020</v>
      </c>
      <c r="C59" s="1">
        <v>0.37254901960784315</v>
      </c>
      <c r="D59" s="1">
        <v>0.44759206798866857</v>
      </c>
      <c r="E59" s="1">
        <v>7.5043048380825428E-2</v>
      </c>
      <c r="F59" s="1"/>
    </row>
    <row r="60" spans="1:6" x14ac:dyDescent="0.3">
      <c r="B60">
        <v>2021</v>
      </c>
      <c r="C60" s="1">
        <v>0.28742514970059879</v>
      </c>
      <c r="D60" s="1">
        <v>0.31976744186046513</v>
      </c>
      <c r="E60" s="1">
        <v>3.2342292159866337E-2</v>
      </c>
      <c r="F60" s="1"/>
    </row>
    <row r="61" spans="1:6" x14ac:dyDescent="0.3">
      <c r="B61">
        <v>2022</v>
      </c>
      <c r="C61" s="1">
        <v>0.23510971786833856</v>
      </c>
      <c r="D61" s="1">
        <v>0.33440514469453375</v>
      </c>
      <c r="E61" s="1">
        <f>Table134[[#This Row],[Male]]-Table134[[#This Row],[Female]]</f>
        <v>9.9295426826195188E-2</v>
      </c>
      <c r="F61" s="1"/>
    </row>
    <row r="62" spans="1:6" x14ac:dyDescent="0.3">
      <c r="A62" t="s">
        <v>496</v>
      </c>
      <c r="C62" s="1"/>
      <c r="D62" s="1"/>
      <c r="E62" s="1"/>
      <c r="F62" s="1"/>
    </row>
    <row r="63" spans="1:6" x14ac:dyDescent="0.3">
      <c r="C63" s="1"/>
      <c r="D63" s="1"/>
      <c r="E63" s="1"/>
      <c r="F63" s="1"/>
    </row>
    <row r="64" spans="1:6" x14ac:dyDescent="0.3">
      <c r="A64" s="13" t="s">
        <v>500</v>
      </c>
      <c r="C64" s="1"/>
      <c r="D64" s="1"/>
      <c r="E64" s="1"/>
      <c r="F64" s="1"/>
    </row>
    <row r="65" spans="1:9" x14ac:dyDescent="0.3">
      <c r="A65" s="14" t="s">
        <v>131</v>
      </c>
      <c r="B65" t="s">
        <v>248</v>
      </c>
      <c r="C65" s="9" t="s">
        <v>11</v>
      </c>
      <c r="D65" s="9" t="s">
        <v>12</v>
      </c>
      <c r="E65" s="9" t="s">
        <v>13</v>
      </c>
      <c r="F65" s="9" t="s">
        <v>14</v>
      </c>
      <c r="G65" s="1"/>
      <c r="H65" s="1"/>
      <c r="I65" s="1"/>
    </row>
    <row r="66" spans="1:9" x14ac:dyDescent="0.3">
      <c r="A66" s="14">
        <v>2021</v>
      </c>
      <c r="B66" s="14" t="s">
        <v>118</v>
      </c>
      <c r="C66" s="1">
        <v>0.4107142857142857</v>
      </c>
      <c r="D66" s="1">
        <v>0.40268456375838924</v>
      </c>
      <c r="E66" s="1">
        <v>0.45544554455445546</v>
      </c>
      <c r="F66" s="1">
        <v>0.29583333333333334</v>
      </c>
      <c r="G66" s="1"/>
      <c r="H66" s="1"/>
      <c r="I66" s="1"/>
    </row>
    <row r="67" spans="1:9" x14ac:dyDescent="0.3">
      <c r="A67" s="14"/>
      <c r="B67" s="14" t="s">
        <v>119</v>
      </c>
      <c r="C67" s="1">
        <v>0.47826086956521741</v>
      </c>
      <c r="D67" s="1">
        <v>0.43962848297213625</v>
      </c>
      <c r="E67" s="1">
        <v>0.33913043478260868</v>
      </c>
      <c r="F67" s="1">
        <v>0.27800829875518673</v>
      </c>
      <c r="G67" s="1"/>
      <c r="H67" s="1"/>
      <c r="I67" s="1"/>
    </row>
    <row r="68" spans="1:9" x14ac:dyDescent="0.3">
      <c r="A68" s="14"/>
      <c r="B68" s="14" t="s">
        <v>120</v>
      </c>
      <c r="C68" s="1">
        <v>0.39726027397260272</v>
      </c>
      <c r="D68" s="1">
        <v>0.37037037037037035</v>
      </c>
      <c r="E68" s="1">
        <v>0.51219512195121952</v>
      </c>
      <c r="F68" s="1">
        <v>0.26595744680851063</v>
      </c>
      <c r="G68" s="1"/>
      <c r="H68" s="1"/>
      <c r="I68" s="1"/>
    </row>
    <row r="69" spans="1:9" x14ac:dyDescent="0.3">
      <c r="A69" s="14"/>
      <c r="B69" s="14" t="s">
        <v>121</v>
      </c>
      <c r="C69" s="1">
        <v>0.57446808510638303</v>
      </c>
      <c r="D69" s="1">
        <v>0.42452830188679247</v>
      </c>
      <c r="E69" s="1">
        <v>0.55555555555555558</v>
      </c>
      <c r="F69" s="1">
        <v>0.41747572815533979</v>
      </c>
      <c r="G69" s="1"/>
      <c r="H69" s="1"/>
      <c r="I69" s="1"/>
    </row>
    <row r="70" spans="1:9" x14ac:dyDescent="0.3">
      <c r="A70" s="14"/>
      <c r="B70" s="14"/>
      <c r="C70" s="1"/>
      <c r="D70" s="1"/>
      <c r="E70" s="1"/>
      <c r="F70" s="1"/>
      <c r="G70" s="1"/>
      <c r="H70" s="1"/>
      <c r="I70" s="1"/>
    </row>
    <row r="71" spans="1:9" x14ac:dyDescent="0.3">
      <c r="A71" s="14">
        <v>2022</v>
      </c>
      <c r="B71" s="14" t="s">
        <v>118</v>
      </c>
      <c r="C71" s="1">
        <v>0.35227272727272729</v>
      </c>
      <c r="D71" s="1">
        <v>0.38709677419354838</v>
      </c>
      <c r="E71" s="1">
        <v>0.34358974358974359</v>
      </c>
      <c r="F71" s="1">
        <v>0.24152542372881355</v>
      </c>
      <c r="G71" s="1"/>
      <c r="H71" s="1"/>
      <c r="I71" s="1"/>
    </row>
    <row r="72" spans="1:9" x14ac:dyDescent="0.3">
      <c r="A72" s="14"/>
      <c r="B72" s="14" t="s">
        <v>119</v>
      </c>
      <c r="C72" s="1">
        <v>0.4241573033707865</v>
      </c>
      <c r="D72" s="1">
        <v>0.43401759530791789</v>
      </c>
      <c r="E72" s="1">
        <v>0.43801652892561982</v>
      </c>
      <c r="F72" s="1">
        <v>0.29184549356223177</v>
      </c>
      <c r="G72" s="1"/>
      <c r="H72" s="1"/>
      <c r="I72" s="1"/>
    </row>
    <row r="73" spans="1:9" x14ac:dyDescent="0.3">
      <c r="A73" s="14"/>
      <c r="B73" s="14" t="s">
        <v>120</v>
      </c>
      <c r="C73" s="1">
        <v>0.44827586206896552</v>
      </c>
      <c r="D73" s="1">
        <v>0.3</v>
      </c>
      <c r="E73" s="1">
        <v>0.53333333333333333</v>
      </c>
      <c r="F73" s="1">
        <v>0.21686746987951808</v>
      </c>
      <c r="G73" s="1"/>
      <c r="H73" s="1"/>
      <c r="I73" s="1"/>
    </row>
    <row r="74" spans="1:9" x14ac:dyDescent="0.3">
      <c r="A74" s="14"/>
      <c r="B74" s="14" t="s">
        <v>121</v>
      </c>
      <c r="C74" s="1">
        <v>0.54347826086956519</v>
      </c>
      <c r="D74" s="1">
        <v>0.38970588235294118</v>
      </c>
      <c r="E74" s="1">
        <v>0.23529411764705882</v>
      </c>
      <c r="F74" s="1">
        <v>0.46153846153846156</v>
      </c>
      <c r="G74" s="1"/>
      <c r="H74" s="1"/>
      <c r="I74" s="1"/>
    </row>
    <row r="75" spans="1:9" x14ac:dyDescent="0.3">
      <c r="A75" t="s">
        <v>495</v>
      </c>
    </row>
    <row r="76" spans="1:9" x14ac:dyDescent="0.3">
      <c r="A76" s="13"/>
    </row>
    <row r="77" spans="1:9" x14ac:dyDescent="0.3">
      <c r="A77" s="40" t="s">
        <v>488</v>
      </c>
      <c r="B77" s="9"/>
      <c r="C77" s="9"/>
      <c r="D77" s="9"/>
      <c r="E77" s="9"/>
      <c r="F77" s="9"/>
      <c r="G77" s="9"/>
    </row>
    <row r="78" spans="1:9" x14ac:dyDescent="0.3">
      <c r="A78" s="14" t="s">
        <v>131</v>
      </c>
      <c r="B78" t="s">
        <v>65</v>
      </c>
      <c r="C78" s="9" t="s">
        <v>27</v>
      </c>
      <c r="D78" s="9" t="s">
        <v>28</v>
      </c>
      <c r="E78" s="1"/>
      <c r="F78" s="1"/>
      <c r="G78" s="1"/>
    </row>
    <row r="79" spans="1:9" x14ac:dyDescent="0.3">
      <c r="A79" s="14">
        <v>2019</v>
      </c>
      <c r="B79" t="s">
        <v>130</v>
      </c>
      <c r="C79" s="1">
        <v>0.27666666666666667</v>
      </c>
      <c r="D79" s="1">
        <v>0.34146341463414637</v>
      </c>
      <c r="E79" s="1"/>
      <c r="F79" s="1"/>
      <c r="G79" s="1"/>
    </row>
    <row r="80" spans="1:9" x14ac:dyDescent="0.3">
      <c r="A80" s="14"/>
      <c r="B80" t="s">
        <v>129</v>
      </c>
      <c r="C80" s="1">
        <v>0.31913043478260872</v>
      </c>
      <c r="D80" s="1">
        <v>0.432</v>
      </c>
      <c r="E80" s="1"/>
      <c r="F80" s="1"/>
      <c r="G80" s="1"/>
    </row>
    <row r="81" spans="1:7" x14ac:dyDescent="0.3">
      <c r="A81" s="14">
        <v>2020</v>
      </c>
      <c r="B81" t="s">
        <v>130</v>
      </c>
      <c r="C81" s="1">
        <v>0.40220385674931131</v>
      </c>
      <c r="D81" s="1">
        <v>0.4567901234567901</v>
      </c>
      <c r="E81" s="1"/>
      <c r="F81" s="1"/>
      <c r="G81" s="1"/>
    </row>
    <row r="82" spans="1:7" x14ac:dyDescent="0.3">
      <c r="A82" s="14"/>
      <c r="B82" t="s">
        <v>129</v>
      </c>
      <c r="C82" s="1">
        <v>0.44866264020707508</v>
      </c>
      <c r="D82" s="1">
        <v>0.521513353115727</v>
      </c>
    </row>
    <row r="83" spans="1:7" x14ac:dyDescent="0.3">
      <c r="A83" s="14">
        <v>2021</v>
      </c>
      <c r="B83" t="s">
        <v>130</v>
      </c>
      <c r="C83" s="1">
        <v>0.35792349726775957</v>
      </c>
      <c r="D83" s="1">
        <v>0.42911877394636017</v>
      </c>
    </row>
    <row r="84" spans="1:7" x14ac:dyDescent="0.3">
      <c r="A84" s="14"/>
      <c r="B84" t="s">
        <v>129</v>
      </c>
      <c r="C84" s="1">
        <v>0.3989120580235721</v>
      </c>
      <c r="D84" s="1">
        <v>0.41739894551845341</v>
      </c>
    </row>
    <row r="85" spans="1:7" x14ac:dyDescent="0.3">
      <c r="A85" s="14">
        <v>2022</v>
      </c>
      <c r="B85" t="s">
        <v>130</v>
      </c>
      <c r="C85" s="1">
        <v>0.30734966592427615</v>
      </c>
      <c r="D85" s="1">
        <v>0.34836065573770492</v>
      </c>
    </row>
    <row r="86" spans="1:7" x14ac:dyDescent="0.3">
      <c r="A86" s="40"/>
      <c r="B86" t="s">
        <v>129</v>
      </c>
      <c r="C86" s="1">
        <v>0.34962406015037595</v>
      </c>
      <c r="D86" s="1">
        <v>0.41789667896678967</v>
      </c>
    </row>
    <row r="87" spans="1:7" x14ac:dyDescent="0.3">
      <c r="A87" t="s">
        <v>496</v>
      </c>
      <c r="C87" s="9"/>
    </row>
    <row r="88" spans="1:7" x14ac:dyDescent="0.3">
      <c r="C88" s="9"/>
    </row>
    <row r="89" spans="1:7" x14ac:dyDescent="0.3">
      <c r="A89" s="13" t="s">
        <v>489</v>
      </c>
      <c r="C89" s="1"/>
    </row>
    <row r="90" spans="1:7" x14ac:dyDescent="0.3">
      <c r="A90" s="9" t="s">
        <v>131</v>
      </c>
      <c r="B90" s="9" t="s">
        <v>122</v>
      </c>
      <c r="C90" s="9" t="s">
        <v>123</v>
      </c>
      <c r="D90" s="9" t="s">
        <v>87</v>
      </c>
      <c r="E90" s="9" t="s">
        <v>88</v>
      </c>
      <c r="F90" s="9" t="s">
        <v>89</v>
      </c>
      <c r="G90" s="9" t="s">
        <v>90</v>
      </c>
    </row>
    <row r="91" spans="1:7" x14ac:dyDescent="0.3">
      <c r="A91">
        <v>2017</v>
      </c>
      <c r="B91" s="1">
        <v>0.26400000000000001</v>
      </c>
      <c r="C91" s="1">
        <v>0.35583864118895964</v>
      </c>
      <c r="D91" s="1">
        <v>0.25212464589235128</v>
      </c>
      <c r="E91" s="1">
        <v>0.34644549763033178</v>
      </c>
      <c r="F91" s="1">
        <v>0.27941176470588236</v>
      </c>
      <c r="G91" s="1">
        <v>0.43673469387755104</v>
      </c>
    </row>
    <row r="92" spans="1:7" x14ac:dyDescent="0.3">
      <c r="A92">
        <v>2018</v>
      </c>
      <c r="B92" s="1">
        <v>0.29734219269102991</v>
      </c>
      <c r="C92" s="1">
        <v>0.37723024638912489</v>
      </c>
      <c r="D92" s="1">
        <v>0.28955223880597014</v>
      </c>
      <c r="E92" s="1">
        <v>0.3826749167063303</v>
      </c>
      <c r="F92" s="1">
        <v>0.30711610486891383</v>
      </c>
      <c r="G92" s="1">
        <v>0.33201581027667987</v>
      </c>
    </row>
    <row r="93" spans="1:7" x14ac:dyDescent="0.3">
      <c r="A93">
        <v>2019</v>
      </c>
      <c r="B93" s="1">
        <v>0.29508196721311475</v>
      </c>
      <c r="C93" s="1">
        <v>0.37851662404092073</v>
      </c>
      <c r="D93" s="1">
        <v>0.26424870466321243</v>
      </c>
      <c r="E93" s="1">
        <v>0.37277537277537276</v>
      </c>
      <c r="F93" s="1">
        <v>0.33684210526315789</v>
      </c>
      <c r="G93" s="1">
        <v>0.42322097378277151</v>
      </c>
    </row>
    <row r="94" spans="1:7" x14ac:dyDescent="0.3">
      <c r="A94">
        <v>2020</v>
      </c>
      <c r="B94" s="1">
        <v>0.41511936339522548</v>
      </c>
      <c r="C94" s="1">
        <v>0.48936170212765956</v>
      </c>
      <c r="D94" s="1">
        <v>0.38770685579196218</v>
      </c>
      <c r="E94" s="1">
        <v>0.48324162081040523</v>
      </c>
      <c r="F94" s="1">
        <v>0.45015105740181272</v>
      </c>
      <c r="G94" s="1">
        <v>0.52960526315789469</v>
      </c>
    </row>
    <row r="95" spans="1:7" x14ac:dyDescent="0.3">
      <c r="A95">
        <v>2021</v>
      </c>
      <c r="B95" s="1">
        <v>0.35236768802228413</v>
      </c>
      <c r="C95" s="1">
        <v>0.4170316301703163</v>
      </c>
      <c r="D95" s="1">
        <v>0.32071269487750559</v>
      </c>
      <c r="E95" s="1">
        <v>0.41726618705035973</v>
      </c>
      <c r="F95" s="1">
        <v>0.40520446096654272</v>
      </c>
      <c r="G95" s="1">
        <v>0.41532258064516131</v>
      </c>
    </row>
    <row r="96" spans="1:7" x14ac:dyDescent="0.3">
      <c r="A96">
        <v>2022</v>
      </c>
      <c r="B96" s="1">
        <v>0.31469440832249673</v>
      </c>
      <c r="C96" s="1">
        <v>0.38688688688688688</v>
      </c>
      <c r="D96" s="1">
        <v>0.29653679653679654</v>
      </c>
      <c r="E96" s="1">
        <v>0.38167509836987074</v>
      </c>
      <c r="F96" s="1">
        <v>0.34201954397394135</v>
      </c>
      <c r="G96" s="1">
        <v>0.42922374429223742</v>
      </c>
    </row>
    <row r="97" spans="1:7" x14ac:dyDescent="0.3">
      <c r="A97" t="s">
        <v>495</v>
      </c>
      <c r="B97" s="1"/>
      <c r="C97" s="1"/>
      <c r="D97" s="1"/>
      <c r="E97" s="1"/>
      <c r="F97" s="1"/>
      <c r="G97" s="1"/>
    </row>
    <row r="98" spans="1:7" x14ac:dyDescent="0.3">
      <c r="B98" s="1"/>
      <c r="C98" s="1"/>
      <c r="D98" s="1"/>
      <c r="E98" s="1"/>
      <c r="F98" s="1"/>
      <c r="G98" s="1"/>
    </row>
    <row r="99" spans="1:7" x14ac:dyDescent="0.3">
      <c r="A99" s="13" t="s">
        <v>490</v>
      </c>
    </row>
    <row r="100" spans="1:7" x14ac:dyDescent="0.3">
      <c r="A100" s="9" t="s">
        <v>131</v>
      </c>
      <c r="B100" s="9" t="s">
        <v>122</v>
      </c>
      <c r="C100" s="9" t="s">
        <v>123</v>
      </c>
      <c r="D100" s="9" t="s">
        <v>87</v>
      </c>
      <c r="E100" s="9" t="s">
        <v>88</v>
      </c>
      <c r="F100" s="9" t="s">
        <v>89</v>
      </c>
      <c r="G100" s="9" t="s">
        <v>90</v>
      </c>
    </row>
    <row r="101" spans="1:7" x14ac:dyDescent="0.3">
      <c r="A101">
        <v>2021</v>
      </c>
      <c r="B101" s="1">
        <v>0.53191489361702127</v>
      </c>
      <c r="C101" s="1">
        <v>0.72611464968152861</v>
      </c>
      <c r="D101" s="1">
        <v>0.5714285714285714</v>
      </c>
      <c r="E101" s="1">
        <v>0.71</v>
      </c>
      <c r="F101" s="1">
        <v>0.51515151515151514</v>
      </c>
      <c r="G101" s="1">
        <v>0.75438596491228072</v>
      </c>
    </row>
    <row r="102" spans="1:7" x14ac:dyDescent="0.3">
      <c r="A102">
        <v>2022</v>
      </c>
      <c r="B102" s="1">
        <v>0.49180327868852458</v>
      </c>
      <c r="C102" s="1">
        <v>0.68456375838926176</v>
      </c>
      <c r="D102" s="1">
        <v>0.6428571428571429</v>
      </c>
      <c r="E102" s="1">
        <v>0.67391304347826086</v>
      </c>
      <c r="F102" s="1">
        <v>0.44680851063829785</v>
      </c>
      <c r="G102" s="1">
        <v>0.70175438596491224</v>
      </c>
    </row>
    <row r="103" spans="1:7" x14ac:dyDescent="0.3">
      <c r="A103" t="s">
        <v>491</v>
      </c>
    </row>
    <row r="105" spans="1:7" x14ac:dyDescent="0.3">
      <c r="A105" s="13" t="s">
        <v>492</v>
      </c>
      <c r="C105" s="1"/>
    </row>
    <row r="106" spans="1:7" x14ac:dyDescent="0.3">
      <c r="A106" s="9" t="s">
        <v>131</v>
      </c>
      <c r="B106" s="9" t="s">
        <v>124</v>
      </c>
      <c r="C106" s="9" t="s">
        <v>125</v>
      </c>
      <c r="D106" s="9" t="s">
        <v>126</v>
      </c>
      <c r="E106" s="9" t="s">
        <v>127</v>
      </c>
    </row>
    <row r="107" spans="1:7" x14ac:dyDescent="0.3">
      <c r="A107">
        <v>2017</v>
      </c>
      <c r="B107" s="1">
        <v>0.21812080536912751</v>
      </c>
      <c r="C107" s="1">
        <v>0.3058103975535168</v>
      </c>
      <c r="D107" s="1">
        <v>0.31690140845070425</v>
      </c>
      <c r="E107" s="1">
        <v>0.39212469237079572</v>
      </c>
    </row>
    <row r="108" spans="1:7" x14ac:dyDescent="0.3">
      <c r="A108">
        <v>2018</v>
      </c>
      <c r="B108" s="1">
        <v>0.26013513513513514</v>
      </c>
      <c r="C108" s="1">
        <v>0.33333333333333331</v>
      </c>
      <c r="D108" s="1">
        <v>0.34964412811387902</v>
      </c>
      <c r="E108" s="1">
        <v>0.40243902439024393</v>
      </c>
    </row>
    <row r="109" spans="1:7" x14ac:dyDescent="0.3">
      <c r="A109">
        <v>2019</v>
      </c>
      <c r="B109" s="1">
        <v>0.22508038585209003</v>
      </c>
      <c r="C109" s="1">
        <v>0.35555555555555557</v>
      </c>
      <c r="D109" s="1">
        <v>0.33184257602862255</v>
      </c>
      <c r="E109" s="1">
        <v>0.4210097719869707</v>
      </c>
    </row>
    <row r="110" spans="1:7" x14ac:dyDescent="0.3">
      <c r="A110">
        <v>2020</v>
      </c>
      <c r="B110" s="1">
        <v>0.38700564971751411</v>
      </c>
      <c r="C110" s="1">
        <v>0.44</v>
      </c>
      <c r="D110" s="1">
        <v>0.45248474280732343</v>
      </c>
      <c r="E110" s="1">
        <v>0.52595155709342556</v>
      </c>
    </row>
    <row r="111" spans="1:7" x14ac:dyDescent="0.3">
      <c r="A111">
        <v>2021</v>
      </c>
      <c r="B111" s="1">
        <v>0.3267605633802817</v>
      </c>
      <c r="C111" s="1">
        <v>0.37741046831955921</v>
      </c>
      <c r="D111" s="1">
        <v>0.40533088235294118</v>
      </c>
      <c r="E111" s="1">
        <v>0.43019648397104449</v>
      </c>
    </row>
    <row r="112" spans="1:7" x14ac:dyDescent="0.3">
      <c r="A112">
        <v>2022</v>
      </c>
      <c r="B112" s="1">
        <v>0.26631853785900783</v>
      </c>
      <c r="C112" s="1">
        <v>0.36269430051813473</v>
      </c>
      <c r="D112" s="1">
        <v>0.36050724637681159</v>
      </c>
      <c r="E112" s="1">
        <v>0.41946308724832215</v>
      </c>
    </row>
    <row r="113" spans="1:10" x14ac:dyDescent="0.3">
      <c r="A113" t="s">
        <v>494</v>
      </c>
      <c r="B113" s="1"/>
      <c r="C113" s="1"/>
      <c r="D113" s="1"/>
      <c r="E113" s="1"/>
    </row>
    <row r="114" spans="1:10" x14ac:dyDescent="0.3">
      <c r="C114" s="1"/>
    </row>
    <row r="115" spans="1:10" x14ac:dyDescent="0.3">
      <c r="A115" s="13" t="s">
        <v>508</v>
      </c>
      <c r="B115" s="9"/>
      <c r="C115" s="9"/>
      <c r="D115" s="9"/>
      <c r="E115" s="9"/>
      <c r="F115" s="9"/>
      <c r="G115" s="9"/>
    </row>
    <row r="116" spans="1:10" x14ac:dyDescent="0.3">
      <c r="A116" t="s">
        <v>136</v>
      </c>
      <c r="B116" s="9" t="s">
        <v>403</v>
      </c>
      <c r="C116" s="9" t="s">
        <v>58</v>
      </c>
      <c r="D116" s="9" t="s">
        <v>57</v>
      </c>
      <c r="E116" s="9" t="s">
        <v>59</v>
      </c>
      <c r="F116" s="9" t="s">
        <v>60</v>
      </c>
      <c r="G116" s="9" t="s">
        <v>52</v>
      </c>
      <c r="H116" s="9" t="s">
        <v>122</v>
      </c>
      <c r="I116" s="9" t="s">
        <v>249</v>
      </c>
      <c r="J116" s="9"/>
    </row>
    <row r="117" spans="1:10" x14ac:dyDescent="0.3">
      <c r="A117" t="s">
        <v>103</v>
      </c>
      <c r="B117" s="1">
        <v>0.30879345603271985</v>
      </c>
      <c r="C117" s="1">
        <v>0.40566037735849059</v>
      </c>
      <c r="D117" s="1">
        <v>0.14383561643835616</v>
      </c>
      <c r="E117" s="1">
        <v>0.40159045725646125</v>
      </c>
      <c r="F117" s="1">
        <v>0.30681818181818182</v>
      </c>
      <c r="G117" s="1">
        <v>0.43026386645126546</v>
      </c>
      <c r="H117" s="1">
        <v>0.33333333333333331</v>
      </c>
      <c r="I117" s="1">
        <v>0.41329194299421473</v>
      </c>
    </row>
    <row r="118" spans="1:10" x14ac:dyDescent="0.3">
      <c r="A118" t="s">
        <v>106</v>
      </c>
      <c r="B118" s="1">
        <v>0.3888888888888889</v>
      </c>
      <c r="C118" s="1">
        <v>0.40816326530612246</v>
      </c>
      <c r="D118" s="1">
        <v>0</v>
      </c>
      <c r="E118" s="1">
        <v>0.46534653465346537</v>
      </c>
      <c r="F118" s="1">
        <v>0.30434782608695654</v>
      </c>
      <c r="G118" s="1">
        <v>0.4658792650918635</v>
      </c>
      <c r="H118" s="1">
        <v>0.40198237885462557</v>
      </c>
      <c r="I118" s="1">
        <v>0.43312464428002279</v>
      </c>
    </row>
    <row r="119" spans="1:10" x14ac:dyDescent="0.3">
      <c r="A119" t="s">
        <v>493</v>
      </c>
      <c r="B119" s="1"/>
      <c r="C119" s="1"/>
      <c r="D119" s="1"/>
      <c r="E119" s="1"/>
      <c r="F119" s="1"/>
      <c r="G119" s="1"/>
      <c r="H119" s="1"/>
      <c r="I119" s="1"/>
    </row>
    <row r="120" spans="1:10" x14ac:dyDescent="0.3">
      <c r="B120" s="1"/>
      <c r="C120" s="1"/>
      <c r="D120" s="1"/>
      <c r="E120" s="1"/>
      <c r="F120" s="1"/>
      <c r="G120" s="1"/>
    </row>
    <row r="121" spans="1:10" x14ac:dyDescent="0.3">
      <c r="A121" s="13" t="s">
        <v>509</v>
      </c>
      <c r="B121" s="1"/>
      <c r="C121" s="1"/>
      <c r="D121" s="1"/>
      <c r="E121" s="1"/>
      <c r="F121" s="1"/>
      <c r="G121" s="1"/>
    </row>
    <row r="122" spans="1:10" x14ac:dyDescent="0.3">
      <c r="A122" t="s">
        <v>252</v>
      </c>
      <c r="B122" s="9" t="s">
        <v>403</v>
      </c>
      <c r="C122" s="9" t="s">
        <v>58</v>
      </c>
      <c r="D122" s="9" t="s">
        <v>57</v>
      </c>
      <c r="E122" s="9" t="s">
        <v>59</v>
      </c>
      <c r="F122" s="9" t="s">
        <v>60</v>
      </c>
      <c r="G122" s="9" t="s">
        <v>52</v>
      </c>
      <c r="H122" s="9" t="s">
        <v>53</v>
      </c>
      <c r="I122" s="9" t="s">
        <v>105</v>
      </c>
    </row>
    <row r="123" spans="1:10" x14ac:dyDescent="0.3">
      <c r="A123" t="s">
        <v>250</v>
      </c>
      <c r="B123" s="1">
        <v>6.8872860981473619E-2</v>
      </c>
      <c r="C123" s="1">
        <v>1.4990807523688305E-2</v>
      </c>
      <c r="D123" s="1">
        <v>2.0647716023193326E-2</v>
      </c>
      <c r="E123" s="1">
        <v>7.1135624381275631E-2</v>
      </c>
      <c r="F123" s="1">
        <v>1.230377598642342E-2</v>
      </c>
      <c r="G123" s="1">
        <v>0.7860274360062226</v>
      </c>
      <c r="H123" s="1">
        <v>2.6021779097723095E-2</v>
      </c>
      <c r="I123" s="1">
        <v>0.1879507848960543</v>
      </c>
    </row>
    <row r="124" spans="1:10" x14ac:dyDescent="0.3">
      <c r="A124" t="s">
        <v>251</v>
      </c>
      <c r="B124" s="1">
        <v>5.1623931623931626E-2</v>
      </c>
      <c r="C124" s="1">
        <v>1.4700854700854702E-2</v>
      </c>
      <c r="D124" s="1">
        <v>7.1794871794871795E-3</v>
      </c>
      <c r="E124" s="1">
        <v>6.9059829059829062E-2</v>
      </c>
      <c r="F124" s="1">
        <v>9.2307692307692316E-3</v>
      </c>
      <c r="G124" s="1">
        <v>0.81811965811965814</v>
      </c>
      <c r="H124" s="1">
        <v>3.0085470085470085E-2</v>
      </c>
      <c r="I124" s="1">
        <v>0.15179487179487181</v>
      </c>
    </row>
    <row r="125" spans="1:10" x14ac:dyDescent="0.3">
      <c r="A125" t="s">
        <v>493</v>
      </c>
      <c r="B125" s="11"/>
      <c r="C125" s="11"/>
      <c r="D125" s="11"/>
      <c r="E125" s="11"/>
      <c r="F125" s="11"/>
      <c r="G125" s="11"/>
      <c r="H125" s="1"/>
      <c r="I125" s="1"/>
    </row>
    <row r="126" spans="1:10" x14ac:dyDescent="0.3">
      <c r="B126" s="1"/>
      <c r="C126" s="1"/>
      <c r="D126" s="1"/>
      <c r="E126" s="1"/>
      <c r="F126" s="1"/>
      <c r="G126" s="1"/>
    </row>
    <row r="127" spans="1:10" x14ac:dyDescent="0.3">
      <c r="A127" s="13" t="s">
        <v>510</v>
      </c>
      <c r="B127" s="1"/>
      <c r="C127" s="1"/>
      <c r="D127" s="1"/>
      <c r="E127" s="1"/>
      <c r="F127" s="1"/>
      <c r="G127" s="1"/>
    </row>
    <row r="128" spans="1:10" x14ac:dyDescent="0.3">
      <c r="A128" t="s">
        <v>252</v>
      </c>
      <c r="B128" s="9" t="s">
        <v>403</v>
      </c>
      <c r="C128" s="9" t="s">
        <v>58</v>
      </c>
      <c r="D128" s="9" t="s">
        <v>57</v>
      </c>
      <c r="E128" s="9" t="s">
        <v>59</v>
      </c>
      <c r="F128" s="9" t="s">
        <v>60</v>
      </c>
      <c r="G128" s="9" t="s">
        <v>52</v>
      </c>
      <c r="H128" s="9" t="s">
        <v>53</v>
      </c>
      <c r="I128" s="9" t="s">
        <v>105</v>
      </c>
    </row>
    <row r="129" spans="1:9" x14ac:dyDescent="0.3">
      <c r="A129" t="s">
        <v>250</v>
      </c>
      <c r="B129" s="1">
        <v>0.13318155947638019</v>
      </c>
      <c r="C129" s="1">
        <v>0.30677290836653387</v>
      </c>
      <c r="D129" s="1">
        <v>6.2606715993170177E-3</v>
      </c>
      <c r="E129" s="1">
        <v>5.7484348321001709E-2</v>
      </c>
      <c r="F129" s="1">
        <v>1.309049516220831E-2</v>
      </c>
      <c r="G129" s="1">
        <v>0.43369379624359705</v>
      </c>
      <c r="H129" s="1">
        <v>4.9516220830961868E-2</v>
      </c>
      <c r="I129" s="1">
        <v>0.51678998292544109</v>
      </c>
    </row>
    <row r="130" spans="1:9" x14ac:dyDescent="0.3">
      <c r="A130" t="s">
        <v>251</v>
      </c>
      <c r="B130" s="1">
        <v>0.11957950065703023</v>
      </c>
      <c r="C130" s="1">
        <v>0.28909329829172142</v>
      </c>
      <c r="D130" s="1">
        <v>0</v>
      </c>
      <c r="E130" s="1">
        <v>6.1760840998685937E-2</v>
      </c>
      <c r="F130" s="1">
        <v>9.1984231274638631E-3</v>
      </c>
      <c r="G130" s="1">
        <v>0.4664914586070959</v>
      </c>
      <c r="H130" s="1">
        <v>5.387647831800263E-2</v>
      </c>
      <c r="I130" s="1">
        <v>0.47963206307490147</v>
      </c>
    </row>
    <row r="131" spans="1:9" x14ac:dyDescent="0.3">
      <c r="A131" t="s">
        <v>497</v>
      </c>
      <c r="B131" s="1"/>
      <c r="C131" s="1"/>
      <c r="D131" s="1"/>
      <c r="E131" s="1"/>
      <c r="F131" s="1"/>
      <c r="G131" s="1"/>
      <c r="H131" s="1"/>
      <c r="I131" s="1"/>
    </row>
    <row r="133" spans="1:9" x14ac:dyDescent="0.3">
      <c r="A133" s="13" t="s">
        <v>511</v>
      </c>
      <c r="B133" s="1"/>
      <c r="C133" s="1"/>
      <c r="D133" s="1"/>
      <c r="E133" s="1"/>
      <c r="F133" s="1"/>
    </row>
    <row r="134" spans="1:9" x14ac:dyDescent="0.3">
      <c r="A134" s="9" t="s">
        <v>131</v>
      </c>
      <c r="B134" s="9" t="s">
        <v>226</v>
      </c>
      <c r="C134" s="9" t="s">
        <v>94</v>
      </c>
      <c r="D134" s="9" t="s">
        <v>128</v>
      </c>
      <c r="E134" s="9" t="s">
        <v>129</v>
      </c>
      <c r="F134" s="1"/>
      <c r="G134" s="1"/>
      <c r="H134" s="1"/>
    </row>
    <row r="135" spans="1:9" x14ac:dyDescent="0.3">
      <c r="A135">
        <v>2017</v>
      </c>
      <c r="B135" s="1">
        <v>0.28539823008849557</v>
      </c>
      <c r="C135" s="1">
        <v>0.30409356725146197</v>
      </c>
      <c r="D135" s="1">
        <v>0.27777777777777779</v>
      </c>
      <c r="E135" s="1">
        <v>0.34510556621881</v>
      </c>
      <c r="F135" s="1"/>
      <c r="G135" s="1"/>
      <c r="H135" s="1"/>
    </row>
    <row r="136" spans="1:9" x14ac:dyDescent="0.3">
      <c r="A136">
        <v>2018</v>
      </c>
      <c r="B136" s="1">
        <v>0.30966469428007892</v>
      </c>
      <c r="C136" s="1">
        <v>0.33796296296296297</v>
      </c>
      <c r="D136" s="1">
        <v>0.28956228956228958</v>
      </c>
      <c r="E136" s="1">
        <v>0.37064873417721517</v>
      </c>
      <c r="F136" s="1"/>
      <c r="G136" s="1"/>
      <c r="H136" s="1"/>
    </row>
    <row r="137" spans="1:9" x14ac:dyDescent="0.3">
      <c r="A137">
        <v>2019</v>
      </c>
      <c r="B137" s="1">
        <v>0.30363636363636365</v>
      </c>
      <c r="C137" s="1">
        <v>0.25714285714285712</v>
      </c>
      <c r="D137" s="1">
        <v>0.32614555256064692</v>
      </c>
      <c r="E137" s="1">
        <v>0.3761252446183953</v>
      </c>
      <c r="F137" s="1"/>
      <c r="G137" s="1"/>
      <c r="H137" s="1"/>
    </row>
    <row r="138" spans="1:9" x14ac:dyDescent="0.3">
      <c r="A138">
        <v>2020</v>
      </c>
      <c r="B138" s="1">
        <v>0.42483660130718953</v>
      </c>
      <c r="C138" s="1">
        <v>0.43181818181818182</v>
      </c>
      <c r="D138" s="1">
        <v>0.42201834862385323</v>
      </c>
      <c r="E138" s="1">
        <v>0.48780487804878048</v>
      </c>
    </row>
    <row r="139" spans="1:9" x14ac:dyDescent="0.3">
      <c r="A139">
        <v>2021</v>
      </c>
      <c r="B139" s="1">
        <v>0.38755980861244022</v>
      </c>
      <c r="C139" s="1">
        <v>0.36324786324786323</v>
      </c>
      <c r="D139" s="1">
        <v>0.4020356234096692</v>
      </c>
      <c r="E139" s="1">
        <v>0.40829986613119146</v>
      </c>
    </row>
    <row r="140" spans="1:9" x14ac:dyDescent="0.3">
      <c r="A140">
        <v>2022</v>
      </c>
      <c r="B140" s="1">
        <v>0.32178932178932179</v>
      </c>
      <c r="C140" s="1">
        <v>0.28384279475982532</v>
      </c>
      <c r="D140" s="1">
        <v>0.34051724137931033</v>
      </c>
      <c r="E140" s="1">
        <v>0.38407821229050282</v>
      </c>
    </row>
    <row r="141" spans="1:9" x14ac:dyDescent="0.3">
      <c r="A141" s="43" t="s">
        <v>499</v>
      </c>
      <c r="B141" s="1"/>
      <c r="C141" s="1"/>
    </row>
    <row r="142" spans="1:9" x14ac:dyDescent="0.3">
      <c r="C142" s="9"/>
    </row>
    <row r="143" spans="1:9" x14ac:dyDescent="0.3">
      <c r="A143" s="13" t="s">
        <v>512</v>
      </c>
      <c r="C143" s="1"/>
      <c r="D143" s="1"/>
    </row>
    <row r="144" spans="1:9" x14ac:dyDescent="0.3">
      <c r="A144" s="14" t="s">
        <v>132</v>
      </c>
      <c r="B144" t="s">
        <v>65</v>
      </c>
      <c r="C144" s="9" t="s">
        <v>4</v>
      </c>
      <c r="D144" s="9" t="s">
        <v>5</v>
      </c>
      <c r="E144" s="9" t="s">
        <v>159</v>
      </c>
      <c r="F144" s="9" t="s">
        <v>276</v>
      </c>
    </row>
    <row r="145" spans="1:6" x14ac:dyDescent="0.3">
      <c r="A145" t="s">
        <v>11</v>
      </c>
      <c r="B145" t="s">
        <v>130</v>
      </c>
      <c r="C145" s="1">
        <v>0.32793522267206476</v>
      </c>
      <c r="D145" s="1">
        <v>0.41851851851851851</v>
      </c>
      <c r="E145" s="1">
        <v>0.44160583941605841</v>
      </c>
      <c r="F145" s="1">
        <v>0.34090909090909088</v>
      </c>
    </row>
    <row r="146" spans="1:6" x14ac:dyDescent="0.3">
      <c r="B146" t="s">
        <v>129</v>
      </c>
      <c r="C146" s="1">
        <v>0.40066964285714285</v>
      </c>
      <c r="D146" s="1">
        <v>0.50168728908886384</v>
      </c>
      <c r="E146" s="1">
        <v>0.44160177975528364</v>
      </c>
      <c r="F146" s="1">
        <v>0.41028858218318698</v>
      </c>
    </row>
    <row r="147" spans="1:6" x14ac:dyDescent="0.3">
      <c r="A147" t="s">
        <v>12</v>
      </c>
      <c r="B147" t="s">
        <v>130</v>
      </c>
      <c r="C147" s="1">
        <v>0.31538461538461537</v>
      </c>
      <c r="D147" s="1">
        <v>0.45600000000000002</v>
      </c>
      <c r="E147" s="1">
        <v>0.42622950819672129</v>
      </c>
      <c r="F147" s="1">
        <v>0.38709677419354838</v>
      </c>
    </row>
    <row r="148" spans="1:6" x14ac:dyDescent="0.3">
      <c r="B148" t="s">
        <v>129</v>
      </c>
      <c r="C148" s="1">
        <v>0.44544287548138639</v>
      </c>
      <c r="D148" s="1">
        <v>0.5204460966542751</v>
      </c>
      <c r="E148" s="1">
        <v>0.42156862745098039</v>
      </c>
      <c r="F148" s="1">
        <v>0.40306122448979592</v>
      </c>
    </row>
    <row r="149" spans="1:6" x14ac:dyDescent="0.3">
      <c r="A149" t="s">
        <v>13</v>
      </c>
      <c r="B149" t="s">
        <v>130</v>
      </c>
      <c r="C149" s="1">
        <v>0.25352112676056338</v>
      </c>
      <c r="D149" s="1">
        <v>0.44047619047619047</v>
      </c>
      <c r="E149" s="1">
        <v>0.39285714285714285</v>
      </c>
      <c r="F149" s="1">
        <v>0.2857142857142857</v>
      </c>
    </row>
    <row r="150" spans="1:6" x14ac:dyDescent="0.3">
      <c r="B150" t="s">
        <v>129</v>
      </c>
      <c r="C150" s="1">
        <v>0.36496350364963503</v>
      </c>
      <c r="D150" s="1">
        <v>0.4838709677419355</v>
      </c>
      <c r="E150" s="1">
        <v>0.44518272425249167</v>
      </c>
      <c r="F150" s="1">
        <v>0.41911764705882354</v>
      </c>
    </row>
    <row r="151" spans="1:6" x14ac:dyDescent="0.3">
      <c r="A151" t="s">
        <v>14</v>
      </c>
      <c r="B151" t="s">
        <v>130</v>
      </c>
      <c r="C151" s="1">
        <v>0.26530612244897961</v>
      </c>
      <c r="D151" s="1">
        <v>0.39849624060150374</v>
      </c>
      <c r="E151" s="1">
        <v>0.25170068027210885</v>
      </c>
      <c r="F151" s="1">
        <v>0.23021582733812951</v>
      </c>
    </row>
    <row r="152" spans="1:6" x14ac:dyDescent="0.3">
      <c r="B152" t="s">
        <v>129</v>
      </c>
      <c r="C152" s="1">
        <v>0.27083333333333331</v>
      </c>
      <c r="D152" s="1">
        <v>0.41634980988593157</v>
      </c>
      <c r="E152" s="1">
        <v>0.31826741996233521</v>
      </c>
      <c r="F152" s="1">
        <v>0.29938900203665986</v>
      </c>
    </row>
    <row r="153" spans="1:6" x14ac:dyDescent="0.3">
      <c r="A153" t="s">
        <v>494</v>
      </c>
      <c r="C153" s="1"/>
      <c r="D153" s="1"/>
    </row>
    <row r="155" spans="1:6" x14ac:dyDescent="0.3">
      <c r="A155" s="13" t="s">
        <v>513</v>
      </c>
    </row>
    <row r="156" spans="1:6" x14ac:dyDescent="0.3">
      <c r="A156" s="9" t="s">
        <v>131</v>
      </c>
      <c r="B156" s="9" t="s">
        <v>253</v>
      </c>
      <c r="C156" s="9" t="s">
        <v>254</v>
      </c>
      <c r="D156" s="9" t="s">
        <v>255</v>
      </c>
      <c r="E156" s="9" t="s">
        <v>256</v>
      </c>
    </row>
    <row r="157" spans="1:6" x14ac:dyDescent="0.3">
      <c r="A157">
        <v>2019</v>
      </c>
      <c r="B157" s="1">
        <v>0.2</v>
      </c>
      <c r="C157" s="1">
        <v>0.31860465116279069</v>
      </c>
      <c r="D157" s="1">
        <v>0.31643356643356646</v>
      </c>
      <c r="E157" s="1">
        <v>0.39472295514511874</v>
      </c>
    </row>
    <row r="158" spans="1:6" x14ac:dyDescent="0.3">
      <c r="A158">
        <v>2020</v>
      </c>
      <c r="B158" s="1">
        <v>0.35772357723577236</v>
      </c>
      <c r="C158" s="1">
        <v>0.44042553191489364</v>
      </c>
      <c r="D158" s="1">
        <v>0.42857142857142855</v>
      </c>
      <c r="E158" s="1">
        <v>0.50552486187845302</v>
      </c>
    </row>
    <row r="159" spans="1:6" x14ac:dyDescent="0.3">
      <c r="A159">
        <v>2021</v>
      </c>
      <c r="B159" s="1">
        <v>0.31292517006802723</v>
      </c>
      <c r="C159" s="1">
        <v>0.40789473684210525</v>
      </c>
      <c r="D159" s="1">
        <v>0.36252189141856395</v>
      </c>
      <c r="E159" s="1">
        <v>0.41963727329580985</v>
      </c>
    </row>
    <row r="160" spans="1:6" x14ac:dyDescent="0.3">
      <c r="A160">
        <v>2022</v>
      </c>
      <c r="B160" s="1">
        <v>0.28205128205128205</v>
      </c>
      <c r="C160" s="1">
        <v>0.32567049808429116</v>
      </c>
      <c r="D160" s="1">
        <v>0.32300163132137033</v>
      </c>
      <c r="E160" s="1">
        <v>0.40853658536585363</v>
      </c>
    </row>
    <row r="161" spans="1:1" x14ac:dyDescent="0.3">
      <c r="A161" s="43" t="s">
        <v>496</v>
      </c>
    </row>
  </sheetData>
  <hyperlinks>
    <hyperlink ref="A5" r:id="rId1" xr:uid="{00000000-0004-0000-0C00-000000000000}"/>
    <hyperlink ref="A3" location="Notes!A1" display="Notes" xr:uid="{77A8AC6A-F62F-4E55-A13D-F137F512D056}"/>
    <hyperlink ref="A4" location="'Table of contents'!A1" display="Table of Contents" xr:uid="{961E5698-9B37-4D4A-BC8D-6D5E5BD18C80}"/>
  </hyperlinks>
  <pageMargins left="0.7" right="0.7" top="0.75" bottom="0.75" header="0.3" footer="0.3"/>
  <drawing r:id="rId2"/>
  <tableParts count="1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</sheetPr>
  <dimension ref="A1:J42"/>
  <sheetViews>
    <sheetView showGridLines="0" topLeftCell="B6" zoomScale="85" zoomScaleNormal="85" workbookViewId="0">
      <selection activeCell="D34" sqref="D34"/>
    </sheetView>
  </sheetViews>
  <sheetFormatPr defaultRowHeight="15.05" x14ac:dyDescent="0.3"/>
  <cols>
    <col min="1" max="1" width="28" customWidth="1"/>
    <col min="2" max="2" width="17.6640625" customWidth="1"/>
    <col min="3" max="4" width="20.6640625" customWidth="1"/>
    <col min="5" max="5" width="16.5546875" customWidth="1"/>
    <col min="6" max="6" width="17.88671875" customWidth="1"/>
    <col min="7" max="7" width="22.33203125" customWidth="1"/>
    <col min="8" max="8" width="13.33203125" customWidth="1"/>
    <col min="9" max="9" width="18" customWidth="1"/>
    <col min="10" max="10" width="18.5546875" customWidth="1"/>
  </cols>
  <sheetData>
    <row r="1" spans="1:10" ht="24.25" x14ac:dyDescent="0.45">
      <c r="A1" s="3" t="s">
        <v>395</v>
      </c>
    </row>
    <row r="2" spans="1:10" x14ac:dyDescent="0.3">
      <c r="A2" t="s">
        <v>82</v>
      </c>
    </row>
    <row r="3" spans="1:10" x14ac:dyDescent="0.3">
      <c r="A3" s="8" t="s">
        <v>270</v>
      </c>
    </row>
    <row r="4" spans="1:10" x14ac:dyDescent="0.3">
      <c r="A4" s="8" t="s">
        <v>452</v>
      </c>
    </row>
    <row r="5" spans="1:10" x14ac:dyDescent="0.3">
      <c r="A5" s="8" t="s">
        <v>158</v>
      </c>
    </row>
    <row r="7" spans="1:10" x14ac:dyDescent="0.3">
      <c r="A7" s="13" t="s">
        <v>396</v>
      </c>
    </row>
    <row r="8" spans="1:10" x14ac:dyDescent="0.3">
      <c r="A8" t="s">
        <v>132</v>
      </c>
      <c r="B8" s="9" t="s">
        <v>27</v>
      </c>
      <c r="C8" s="9" t="s">
        <v>28</v>
      </c>
      <c r="D8" s="9" t="s">
        <v>51</v>
      </c>
      <c r="E8" s="9" t="s">
        <v>52</v>
      </c>
      <c r="F8" s="9" t="s">
        <v>130</v>
      </c>
      <c r="G8" s="9" t="s">
        <v>95</v>
      </c>
      <c r="H8" s="9" t="s">
        <v>155</v>
      </c>
      <c r="I8" s="9" t="s">
        <v>306</v>
      </c>
      <c r="J8" s="9" t="s">
        <v>307</v>
      </c>
    </row>
    <row r="9" spans="1:10" x14ac:dyDescent="0.3">
      <c r="A9" t="s">
        <v>99</v>
      </c>
      <c r="B9" s="1">
        <v>0.41</v>
      </c>
      <c r="C9" s="1">
        <v>0.41</v>
      </c>
      <c r="D9" s="1">
        <v>0.34</v>
      </c>
      <c r="E9" s="1">
        <v>0.44</v>
      </c>
      <c r="F9" s="1">
        <v>0.43478260869565216</v>
      </c>
      <c r="G9" s="1">
        <v>0.4</v>
      </c>
      <c r="H9" s="1">
        <v>0.45</v>
      </c>
      <c r="I9" s="1">
        <v>0.48</v>
      </c>
      <c r="J9" s="1">
        <v>0.32</v>
      </c>
    </row>
    <row r="10" spans="1:10" x14ac:dyDescent="0.3">
      <c r="A10" t="s">
        <v>100</v>
      </c>
      <c r="B10" s="1">
        <v>0.34</v>
      </c>
      <c r="C10" s="1">
        <v>0.25</v>
      </c>
      <c r="D10" s="1">
        <v>0.31</v>
      </c>
      <c r="E10" s="1">
        <v>0.3</v>
      </c>
      <c r="F10" s="1">
        <v>0.22222222222222221</v>
      </c>
      <c r="G10" s="1">
        <v>0.33</v>
      </c>
      <c r="H10" s="1">
        <v>0.41</v>
      </c>
      <c r="I10" s="1">
        <v>0.3</v>
      </c>
      <c r="J10" s="1">
        <v>0.26</v>
      </c>
    </row>
    <row r="11" spans="1:10" x14ac:dyDescent="0.3">
      <c r="A11" t="s">
        <v>12</v>
      </c>
      <c r="B11" s="1">
        <v>0.41</v>
      </c>
      <c r="C11" s="1">
        <v>0.53</v>
      </c>
      <c r="D11" s="1">
        <v>0.41</v>
      </c>
      <c r="E11" s="1">
        <v>0.57999999999999996</v>
      </c>
      <c r="F11" s="1">
        <v>0.46666666666666667</v>
      </c>
      <c r="G11" s="1">
        <v>0.5</v>
      </c>
      <c r="H11" s="1">
        <v>0.67</v>
      </c>
      <c r="I11" s="1">
        <v>0.57999999999999996</v>
      </c>
      <c r="J11" s="1">
        <v>0.37</v>
      </c>
    </row>
    <row r="12" spans="1:10" x14ac:dyDescent="0.3">
      <c r="A12" t="s">
        <v>101</v>
      </c>
      <c r="B12" s="1">
        <v>0.28000000000000003</v>
      </c>
      <c r="C12" s="1">
        <v>0.28999999999999998</v>
      </c>
      <c r="D12" s="1">
        <v>0.23</v>
      </c>
      <c r="E12" s="1">
        <v>0.35</v>
      </c>
      <c r="F12" s="1">
        <v>0.32571428571428573</v>
      </c>
      <c r="G12" s="1">
        <v>0.28000000000000003</v>
      </c>
      <c r="H12" s="1">
        <v>0.44</v>
      </c>
      <c r="I12" s="1">
        <v>0.3</v>
      </c>
      <c r="J12" s="1">
        <v>0.24</v>
      </c>
    </row>
    <row r="13" spans="1:10" x14ac:dyDescent="0.3">
      <c r="A13" t="s">
        <v>304</v>
      </c>
      <c r="B13" s="1"/>
      <c r="C13" s="1"/>
    </row>
    <row r="14" spans="1:10" x14ac:dyDescent="0.3">
      <c r="B14" s="1"/>
      <c r="C14" s="1"/>
    </row>
    <row r="15" spans="1:10" x14ac:dyDescent="0.3">
      <c r="A15" s="13" t="s">
        <v>397</v>
      </c>
    </row>
    <row r="16" spans="1:10" x14ac:dyDescent="0.3">
      <c r="A16" t="s">
        <v>132</v>
      </c>
      <c r="B16" s="9" t="s">
        <v>27</v>
      </c>
      <c r="C16" s="9" t="s">
        <v>28</v>
      </c>
      <c r="D16" s="9" t="s">
        <v>51</v>
      </c>
      <c r="E16" s="9" t="s">
        <v>52</v>
      </c>
      <c r="F16" s="9" t="s">
        <v>305</v>
      </c>
      <c r="G16" s="9" t="s">
        <v>95</v>
      </c>
      <c r="H16" s="9" t="s">
        <v>155</v>
      </c>
      <c r="I16" s="9" t="s">
        <v>306</v>
      </c>
      <c r="J16" s="9" t="s">
        <v>307</v>
      </c>
    </row>
    <row r="17" spans="1:10" x14ac:dyDescent="0.3">
      <c r="A17" t="s">
        <v>99</v>
      </c>
      <c r="B17" s="1">
        <v>0.56999999999999995</v>
      </c>
      <c r="C17" s="1">
        <v>0.37</v>
      </c>
      <c r="D17" s="1">
        <v>0.44</v>
      </c>
      <c r="E17" s="1">
        <v>0.46</v>
      </c>
      <c r="F17" s="1">
        <v>0.40740740740740738</v>
      </c>
      <c r="G17" s="1">
        <v>0.46</v>
      </c>
      <c r="H17" s="1">
        <v>0.51</v>
      </c>
      <c r="I17" s="1">
        <v>0.5</v>
      </c>
      <c r="J17" s="1">
        <v>0.4</v>
      </c>
    </row>
    <row r="18" spans="1:10" x14ac:dyDescent="0.3">
      <c r="A18" t="s">
        <v>101</v>
      </c>
      <c r="B18" s="11">
        <v>0.33</v>
      </c>
      <c r="C18" s="11">
        <v>0.42</v>
      </c>
      <c r="D18" s="1">
        <v>0.37</v>
      </c>
      <c r="E18" s="1">
        <v>0.34</v>
      </c>
      <c r="F18" s="1">
        <v>0.30555555555555558</v>
      </c>
      <c r="G18" s="1">
        <v>0.38</v>
      </c>
      <c r="H18" s="1">
        <v>0.43</v>
      </c>
      <c r="I18" s="1">
        <v>0.38</v>
      </c>
      <c r="J18" s="1">
        <v>0.35</v>
      </c>
    </row>
    <row r="19" spans="1:10" x14ac:dyDescent="0.3">
      <c r="A19" t="s">
        <v>308</v>
      </c>
      <c r="B19" s="1"/>
      <c r="C19" s="1"/>
    </row>
    <row r="20" spans="1:10" x14ac:dyDescent="0.3">
      <c r="B20" s="1"/>
      <c r="C20" s="1"/>
    </row>
    <row r="21" spans="1:10" x14ac:dyDescent="0.3">
      <c r="A21" s="13" t="s">
        <v>398</v>
      </c>
      <c r="B21" s="1"/>
      <c r="C21" s="1"/>
    </row>
    <row r="22" spans="1:10" x14ac:dyDescent="0.3">
      <c r="A22" t="s">
        <v>132</v>
      </c>
      <c r="B22" s="9" t="s">
        <v>27</v>
      </c>
      <c r="C22" s="9" t="s">
        <v>28</v>
      </c>
      <c r="D22" s="9" t="s">
        <v>51</v>
      </c>
      <c r="E22" s="9" t="s">
        <v>52</v>
      </c>
      <c r="F22" s="9" t="s">
        <v>305</v>
      </c>
      <c r="G22" s="9" t="s">
        <v>95</v>
      </c>
      <c r="H22" s="9" t="s">
        <v>155</v>
      </c>
      <c r="I22" s="9" t="s">
        <v>306</v>
      </c>
      <c r="J22" s="9" t="s">
        <v>307</v>
      </c>
    </row>
    <row r="23" spans="1:10" x14ac:dyDescent="0.3">
      <c r="A23" t="s">
        <v>99</v>
      </c>
      <c r="B23" s="1">
        <v>0.62</v>
      </c>
      <c r="C23" s="1">
        <v>0.59</v>
      </c>
      <c r="D23" s="1">
        <v>0.49</v>
      </c>
      <c r="E23" s="1">
        <v>0.68</v>
      </c>
      <c r="F23" s="1">
        <v>0.46511627906976744</v>
      </c>
      <c r="G23" s="1">
        <v>0.64</v>
      </c>
      <c r="H23" s="1">
        <v>0.68</v>
      </c>
      <c r="I23" s="1">
        <v>0.6</v>
      </c>
      <c r="J23" s="1">
        <v>0.53</v>
      </c>
    </row>
    <row r="24" spans="1:10" x14ac:dyDescent="0.3">
      <c r="A24" t="s">
        <v>100</v>
      </c>
      <c r="B24" s="1">
        <v>0.71</v>
      </c>
      <c r="C24" s="1">
        <v>0.65</v>
      </c>
      <c r="D24" s="1">
        <v>0.64</v>
      </c>
      <c r="E24" s="1">
        <v>0.74</v>
      </c>
      <c r="F24" s="1">
        <v>0.625</v>
      </c>
      <c r="G24" s="1">
        <v>0.69</v>
      </c>
      <c r="H24" s="1">
        <v>0.67</v>
      </c>
      <c r="I24" s="1">
        <v>0.7</v>
      </c>
      <c r="J24" s="1">
        <v>0.68</v>
      </c>
    </row>
    <row r="25" spans="1:10" x14ac:dyDescent="0.3">
      <c r="A25" t="s">
        <v>12</v>
      </c>
      <c r="B25" s="1">
        <v>0.57999999999999996</v>
      </c>
      <c r="C25" s="1">
        <v>0.66</v>
      </c>
      <c r="D25" s="1">
        <v>0.6</v>
      </c>
      <c r="E25" s="1">
        <v>0.7</v>
      </c>
      <c r="F25" s="1">
        <v>0.69565217391304346</v>
      </c>
      <c r="G25" s="1">
        <v>0.64</v>
      </c>
      <c r="H25" s="1">
        <v>0.67</v>
      </c>
      <c r="I25" s="1">
        <v>0.69</v>
      </c>
      <c r="J25" s="1">
        <v>0.6</v>
      </c>
    </row>
    <row r="26" spans="1:10" x14ac:dyDescent="0.3">
      <c r="A26" t="s">
        <v>101</v>
      </c>
      <c r="B26" s="1">
        <v>0.45</v>
      </c>
      <c r="C26" s="1">
        <v>0.56999999999999995</v>
      </c>
      <c r="D26" s="1">
        <v>0.38</v>
      </c>
      <c r="E26" s="1">
        <v>0.65</v>
      </c>
      <c r="F26" s="1">
        <v>0.47619047619047616</v>
      </c>
      <c r="G26" s="1">
        <v>0.51</v>
      </c>
      <c r="H26" s="1">
        <v>0.67</v>
      </c>
      <c r="I26" s="1">
        <v>0.5</v>
      </c>
      <c r="J26" s="1">
        <v>0.45</v>
      </c>
    </row>
    <row r="27" spans="1:10" x14ac:dyDescent="0.3">
      <c r="B27" s="1">
        <f>AVERAGE(Table55[Female])</f>
        <v>0.59000000000000008</v>
      </c>
      <c r="C27" s="1">
        <f>AVERAGE(Table55[Male])</f>
        <v>0.61749999999999994</v>
      </c>
      <c r="D27" s="1">
        <f>AVERAGE(Table55[BME])</f>
        <v>0.52749999999999997</v>
      </c>
      <c r="E27" s="1">
        <f>AVERAGE(Table55[White])</f>
        <v>0.6925</v>
      </c>
      <c r="F27" s="1">
        <f>AVERAGE(Table55[Disability])</f>
        <v>0.56548973229332178</v>
      </c>
      <c r="G27" s="1">
        <f>AVERAGE(Table55[No known disability])</f>
        <v>0.62000000000000011</v>
      </c>
      <c r="H27" s="1">
        <f>AVERAGE(Table55[UK national])</f>
        <v>0.67249999999999999</v>
      </c>
      <c r="I27" s="1">
        <f>AVERAGE(Table55[EEA national])</f>
        <v>0.62249999999999994</v>
      </c>
      <c r="J27" s="1">
        <f>AVERAGE(Table55[Non-EEA national])</f>
        <v>0.56500000000000006</v>
      </c>
    </row>
    <row r="28" spans="1:10" x14ac:dyDescent="0.3">
      <c r="A28" t="s">
        <v>375</v>
      </c>
      <c r="B28" s="9"/>
      <c r="C28" s="9"/>
      <c r="D28" s="9"/>
      <c r="E28" s="9"/>
    </row>
    <row r="29" spans="1:10" x14ac:dyDescent="0.3">
      <c r="B29" s="1"/>
      <c r="C29" s="1"/>
      <c r="D29" s="1"/>
      <c r="E29" s="1"/>
    </row>
    <row r="30" spans="1:10" x14ac:dyDescent="0.3">
      <c r="B30" s="1"/>
      <c r="C30" s="1"/>
      <c r="D30" s="1"/>
      <c r="E30" s="1"/>
    </row>
    <row r="31" spans="1:10" x14ac:dyDescent="0.3">
      <c r="B31" s="1"/>
      <c r="C31" s="1"/>
      <c r="D31" s="1"/>
      <c r="E31" s="1"/>
    </row>
    <row r="32" spans="1:10" x14ac:dyDescent="0.3">
      <c r="B32" s="1"/>
      <c r="C32" s="1"/>
      <c r="D32" s="1"/>
      <c r="E32" s="1"/>
    </row>
    <row r="33" spans="1:5" x14ac:dyDescent="0.3">
      <c r="B33" s="1"/>
      <c r="C33" s="1"/>
      <c r="D33" s="1"/>
      <c r="E33" s="1"/>
    </row>
    <row r="36" spans="1:5" x14ac:dyDescent="0.3">
      <c r="A36" s="13"/>
    </row>
    <row r="37" spans="1:5" x14ac:dyDescent="0.3">
      <c r="B37" s="9"/>
      <c r="C37" s="9"/>
    </row>
    <row r="38" spans="1:5" x14ac:dyDescent="0.3">
      <c r="B38" s="1"/>
      <c r="C38" s="1"/>
    </row>
    <row r="39" spans="1:5" x14ac:dyDescent="0.3">
      <c r="B39" s="1"/>
      <c r="C39" s="1"/>
    </row>
    <row r="40" spans="1:5" x14ac:dyDescent="0.3">
      <c r="B40" s="1"/>
      <c r="C40" s="1"/>
    </row>
    <row r="41" spans="1:5" x14ac:dyDescent="0.3">
      <c r="B41" s="1"/>
      <c r="C41" s="1"/>
    </row>
    <row r="42" spans="1:5" x14ac:dyDescent="0.3">
      <c r="B42" s="1"/>
      <c r="C42" s="1"/>
    </row>
  </sheetData>
  <hyperlinks>
    <hyperlink ref="A5" r:id="rId1" xr:uid="{00000000-0004-0000-0D00-000000000000}"/>
    <hyperlink ref="A3" location="Notes!A1" display="Notes" xr:uid="{AC7BCD2B-B446-4D78-976D-F53A035A5B56}"/>
    <hyperlink ref="A4" location="'Table of contents'!A1" display="Table of Contents" xr:uid="{7CB2354E-4108-4420-A910-7A20C5D5DBAA}"/>
  </hyperlinks>
  <pageMargins left="0.7" right="0.7" top="0.75" bottom="0.75" header="0.3" footer="0.3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A15"/>
  <sheetViews>
    <sheetView showGridLines="0" zoomScaleNormal="100" zoomScaleSheetLayoutView="145" workbookViewId="0">
      <selection activeCell="B15" sqref="B15"/>
    </sheetView>
  </sheetViews>
  <sheetFormatPr defaultRowHeight="15.05" x14ac:dyDescent="0.3"/>
  <cols>
    <col min="1" max="1" width="33.33203125" customWidth="1"/>
    <col min="2" max="2" width="49.33203125" customWidth="1"/>
  </cols>
  <sheetData>
    <row r="1" spans="1:1" ht="24.25" x14ac:dyDescent="0.45">
      <c r="A1" s="3" t="s">
        <v>150</v>
      </c>
    </row>
    <row r="2" spans="1:1" ht="24.25" x14ac:dyDescent="0.45">
      <c r="A2" s="3"/>
    </row>
    <row r="3" spans="1:1" x14ac:dyDescent="0.3">
      <c r="A3" s="8" t="s">
        <v>270</v>
      </c>
    </row>
    <row r="4" spans="1:1" x14ac:dyDescent="0.3">
      <c r="A4" s="8" t="s">
        <v>263</v>
      </c>
    </row>
    <row r="5" spans="1:1" x14ac:dyDescent="0.3">
      <c r="A5" s="8" t="s">
        <v>264</v>
      </c>
    </row>
    <row r="6" spans="1:1" x14ac:dyDescent="0.3">
      <c r="A6" s="8" t="s">
        <v>265</v>
      </c>
    </row>
    <row r="7" spans="1:1" x14ac:dyDescent="0.3">
      <c r="A7" s="8" t="s">
        <v>266</v>
      </c>
    </row>
    <row r="8" spans="1:1" x14ac:dyDescent="0.3">
      <c r="A8" s="8" t="s">
        <v>267</v>
      </c>
    </row>
    <row r="9" spans="1:1" x14ac:dyDescent="0.3">
      <c r="A9" s="8" t="s">
        <v>268</v>
      </c>
    </row>
    <row r="10" spans="1:1" x14ac:dyDescent="0.3">
      <c r="A10" s="8" t="s">
        <v>269</v>
      </c>
    </row>
    <row r="11" spans="1:1" x14ac:dyDescent="0.3">
      <c r="A11" s="8" t="s">
        <v>399</v>
      </c>
    </row>
    <row r="12" spans="1:1" x14ac:dyDescent="0.3">
      <c r="A12" s="8" t="s">
        <v>400</v>
      </c>
    </row>
    <row r="13" spans="1:1" x14ac:dyDescent="0.3">
      <c r="A13" s="8" t="s">
        <v>401</v>
      </c>
    </row>
    <row r="14" spans="1:1" x14ac:dyDescent="0.3">
      <c r="A14" s="8" t="s">
        <v>580</v>
      </c>
    </row>
    <row r="15" spans="1:1" x14ac:dyDescent="0.3">
      <c r="A15" s="8" t="s">
        <v>581</v>
      </c>
    </row>
  </sheetData>
  <hyperlinks>
    <hyperlink ref="A4" location="'1. Governance'!A1" display="1. Governance" xr:uid="{00000000-0004-0000-0100-000000000000}"/>
    <hyperlink ref="A5" location="'2. Staff - Sex'!A1" display="2. Staff - Sex" xr:uid="{00000000-0004-0000-0100-000001000000}"/>
    <hyperlink ref="A6" location="'3. Staff - Ethnicity'!A1" display="3. Staff - Ethnicity" xr:uid="{00000000-0004-0000-0100-000002000000}"/>
    <hyperlink ref="A7" location="'4. Staff - Disability'!A1" display="4. Staff - Disability" xr:uid="{00000000-0004-0000-0100-000003000000}"/>
    <hyperlink ref="A8" location="'5. Staff - Sexual orientation'!A1" display="5. Staff - Sexual orientation" xr:uid="{00000000-0004-0000-0100-000004000000}"/>
    <hyperlink ref="A9" location="'6. Staff - Religion or belief'!A1" display="6. Staff - Religion or belief" xr:uid="{00000000-0004-0000-0100-000005000000}"/>
    <hyperlink ref="A10" location="'7. Staff - Age'!A1" display="7. Staff - Age" xr:uid="{00000000-0004-0000-0100-000006000000}"/>
    <hyperlink ref="A12" location="'9. Students - Admissions'!A1" display="9. Students - Admissions" xr:uid="{00000000-0004-0000-0100-000007000000}"/>
    <hyperlink ref="A13" location="'10. Students - On-course'!A1" display="10. Students - On-course" xr:uid="{00000000-0004-0000-0100-000008000000}"/>
    <hyperlink ref="A14" location="'11. Students - UG attainment'!A1" display="11. Students - UG attainment" xr:uid="{00000000-0004-0000-0100-000009000000}"/>
    <hyperlink ref="A15" location="'12. Students - PG attainment'!A1" display="12. Students - PG attainment" xr:uid="{00000000-0004-0000-0100-00000A000000}"/>
    <hyperlink ref="A3" location="Notes!A1" display="Notes" xr:uid="{00000000-0004-0000-0100-00000C000000}"/>
    <hyperlink ref="A11" location="'8. Staff - Equality training'!A1" display="8. Staff - Equality training" xr:uid="{7D04391D-C600-469C-BA51-850AE9C2179E}"/>
  </hyperlink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L101"/>
  <sheetViews>
    <sheetView showGridLines="0" zoomScale="85" zoomScaleNormal="85" workbookViewId="0">
      <selection activeCell="A7" sqref="A7"/>
    </sheetView>
  </sheetViews>
  <sheetFormatPr defaultRowHeight="15.05" x14ac:dyDescent="0.3"/>
  <cols>
    <col min="1" max="1" width="41.6640625" customWidth="1"/>
    <col min="2" max="2" width="23.33203125" customWidth="1"/>
    <col min="3" max="3" width="18.33203125" customWidth="1"/>
    <col min="4" max="4" width="15.88671875" customWidth="1"/>
    <col min="5" max="5" width="16.88671875" customWidth="1"/>
    <col min="7" max="7" width="11.109375" customWidth="1"/>
  </cols>
  <sheetData>
    <row r="1" spans="1:7" ht="24.25" x14ac:dyDescent="0.45">
      <c r="A1" s="3" t="s">
        <v>316</v>
      </c>
    </row>
    <row r="2" spans="1:7" x14ac:dyDescent="0.3">
      <c r="A2" t="s">
        <v>160</v>
      </c>
    </row>
    <row r="3" spans="1:7" x14ac:dyDescent="0.3">
      <c r="A3" s="8" t="s">
        <v>270</v>
      </c>
    </row>
    <row r="4" spans="1:7" x14ac:dyDescent="0.3">
      <c r="A4" s="8" t="s">
        <v>452</v>
      </c>
    </row>
    <row r="5" spans="1:7" x14ac:dyDescent="0.3">
      <c r="A5" s="8" t="s">
        <v>158</v>
      </c>
    </row>
    <row r="6" spans="1:7" x14ac:dyDescent="0.3">
      <c r="A6" t="s">
        <v>167</v>
      </c>
    </row>
    <row r="7" spans="1:7" x14ac:dyDescent="0.3">
      <c r="A7" t="s">
        <v>530</v>
      </c>
    </row>
    <row r="9" spans="1:7" x14ac:dyDescent="0.3">
      <c r="A9" s="13" t="s">
        <v>314</v>
      </c>
    </row>
    <row r="10" spans="1:7" x14ac:dyDescent="0.3">
      <c r="A10" t="s">
        <v>138</v>
      </c>
      <c r="B10" s="9" t="s">
        <v>2</v>
      </c>
      <c r="C10" s="9" t="s">
        <v>3</v>
      </c>
      <c r="D10" s="9" t="s">
        <v>4</v>
      </c>
      <c r="E10" s="9" t="s">
        <v>5</v>
      </c>
      <c r="F10" s="9" t="s">
        <v>159</v>
      </c>
      <c r="G10" s="9" t="s">
        <v>276</v>
      </c>
    </row>
    <row r="11" spans="1:7" x14ac:dyDescent="0.3">
      <c r="A11" t="s">
        <v>0</v>
      </c>
      <c r="B11" s="2">
        <v>0.33035714285714285</v>
      </c>
      <c r="C11" s="2">
        <v>0.43</v>
      </c>
      <c r="D11" s="2">
        <v>0.42975206611570249</v>
      </c>
      <c r="E11" s="2">
        <v>0.42</v>
      </c>
      <c r="F11" s="20">
        <v>0.3902439024390244</v>
      </c>
      <c r="G11" s="2">
        <v>0.39</v>
      </c>
    </row>
    <row r="12" spans="1:7" x14ac:dyDescent="0.3">
      <c r="A12" t="s">
        <v>278</v>
      </c>
      <c r="B12" s="2">
        <v>0.28947368421052633</v>
      </c>
      <c r="C12" s="2">
        <v>0.33</v>
      </c>
      <c r="D12" s="2">
        <v>0.33050847457627119</v>
      </c>
      <c r="E12" s="2">
        <v>0.35</v>
      </c>
      <c r="F12" s="2">
        <v>0.4375</v>
      </c>
      <c r="G12" s="2">
        <v>0.38</v>
      </c>
    </row>
    <row r="13" spans="1:7" x14ac:dyDescent="0.3">
      <c r="A13" t="s">
        <v>277</v>
      </c>
      <c r="B13" s="2"/>
      <c r="C13" s="2"/>
      <c r="D13" s="2"/>
      <c r="E13" s="2"/>
      <c r="F13" s="2"/>
      <c r="G13" s="2"/>
    </row>
    <row r="15" spans="1:7" x14ac:dyDescent="0.3">
      <c r="A15" s="13" t="s">
        <v>315</v>
      </c>
    </row>
    <row r="16" spans="1:7" x14ac:dyDescent="0.3">
      <c r="A16" t="s">
        <v>137</v>
      </c>
      <c r="B16" s="9" t="s">
        <v>2</v>
      </c>
      <c r="C16" s="9" t="s">
        <v>3</v>
      </c>
      <c r="D16" s="9" t="s">
        <v>4</v>
      </c>
      <c r="E16" s="9" t="s">
        <v>5</v>
      </c>
      <c r="F16" s="9" t="s">
        <v>159</v>
      </c>
      <c r="G16" s="9" t="s">
        <v>276</v>
      </c>
    </row>
    <row r="17" spans="1:7" x14ac:dyDescent="0.3">
      <c r="A17" t="s">
        <v>6</v>
      </c>
      <c r="B17" s="1">
        <v>0.36</v>
      </c>
      <c r="C17" s="1">
        <v>0.5</v>
      </c>
      <c r="D17" s="1">
        <v>0.5</v>
      </c>
      <c r="E17" s="1">
        <v>0.44</v>
      </c>
      <c r="F17" s="1">
        <v>0.42307692307692307</v>
      </c>
      <c r="G17" s="1">
        <v>0.44444444444444442</v>
      </c>
    </row>
    <row r="18" spans="1:7" x14ac:dyDescent="0.3">
      <c r="A18" t="s">
        <v>7</v>
      </c>
      <c r="B18" s="1">
        <v>0.4</v>
      </c>
      <c r="C18" s="1">
        <v>0.48</v>
      </c>
      <c r="D18" s="1">
        <v>0.47619047619047616</v>
      </c>
      <c r="E18" s="1">
        <v>0.47</v>
      </c>
      <c r="F18" s="1">
        <v>0.36363636363636365</v>
      </c>
      <c r="G18" s="1">
        <v>0.36842105263157893</v>
      </c>
    </row>
    <row r="19" spans="1:7" x14ac:dyDescent="0.3">
      <c r="A19" t="s">
        <v>164</v>
      </c>
      <c r="B19" s="1">
        <v>0.33333333333333331</v>
      </c>
      <c r="C19" s="1">
        <v>0.42</v>
      </c>
      <c r="D19" s="1">
        <v>0.41666666666666669</v>
      </c>
      <c r="E19" s="1">
        <v>0.36</v>
      </c>
      <c r="F19" s="1">
        <v>0.5</v>
      </c>
      <c r="G19" s="1">
        <v>0.54545454545454541</v>
      </c>
    </row>
    <row r="20" spans="1:7" x14ac:dyDescent="0.3">
      <c r="A20" t="s">
        <v>8</v>
      </c>
      <c r="B20" s="1">
        <v>0.36842105263157893</v>
      </c>
      <c r="C20" s="1">
        <v>0.5</v>
      </c>
      <c r="D20" s="1">
        <v>0.44444444444444442</v>
      </c>
      <c r="E20" s="1">
        <v>0.53</v>
      </c>
      <c r="F20" s="1">
        <v>0.42105263157894735</v>
      </c>
      <c r="G20" s="1">
        <v>0.33333333333333331</v>
      </c>
    </row>
    <row r="21" spans="1:7" x14ac:dyDescent="0.3">
      <c r="A21" t="s">
        <v>165</v>
      </c>
      <c r="B21" s="1">
        <v>0.22222222222222221</v>
      </c>
      <c r="C21" s="1">
        <v>0.37</v>
      </c>
      <c r="D21" s="1">
        <v>0.33333333333333331</v>
      </c>
      <c r="E21" s="1">
        <v>0.32</v>
      </c>
      <c r="F21" s="1">
        <v>0.23809523809523808</v>
      </c>
      <c r="G21" s="1">
        <v>0.23809523809523808</v>
      </c>
    </row>
    <row r="22" spans="1:7" x14ac:dyDescent="0.3">
      <c r="A22" t="s">
        <v>9</v>
      </c>
      <c r="B22" s="1">
        <v>0.27777777777777779</v>
      </c>
      <c r="C22" s="1">
        <v>0.33</v>
      </c>
      <c r="D22" s="1">
        <v>0.4</v>
      </c>
      <c r="E22" s="1">
        <v>0.4</v>
      </c>
      <c r="F22" s="1">
        <v>0.43478260869565216</v>
      </c>
      <c r="G22" s="1">
        <v>0.45454545454545453</v>
      </c>
    </row>
    <row r="23" spans="1:7" x14ac:dyDescent="0.3">
      <c r="A23" t="s">
        <v>10</v>
      </c>
      <c r="B23" s="1">
        <v>0.33035714285714285</v>
      </c>
      <c r="C23" s="1">
        <v>0.43</v>
      </c>
      <c r="D23" s="1">
        <v>0.42975206611570249</v>
      </c>
      <c r="E23" s="1">
        <v>0.42</v>
      </c>
      <c r="F23" s="1">
        <v>0.39</v>
      </c>
      <c r="G23" s="1">
        <v>0.38983050847457629</v>
      </c>
    </row>
    <row r="24" spans="1:7" x14ac:dyDescent="0.3">
      <c r="A24" t="s">
        <v>258</v>
      </c>
      <c r="B24" s="1"/>
      <c r="C24" s="1"/>
      <c r="D24" s="1"/>
      <c r="E24" s="1"/>
      <c r="F24" s="1"/>
    </row>
    <row r="26" spans="1:7" x14ac:dyDescent="0.3">
      <c r="A26" s="13" t="s">
        <v>317</v>
      </c>
    </row>
    <row r="27" spans="1:7" x14ac:dyDescent="0.3">
      <c r="A27" t="s">
        <v>132</v>
      </c>
      <c r="B27" s="9" t="s">
        <v>2</v>
      </c>
      <c r="C27" s="9" t="s">
        <v>3</v>
      </c>
      <c r="D27" s="9" t="s">
        <v>4</v>
      </c>
      <c r="E27" s="9" t="s">
        <v>5</v>
      </c>
      <c r="F27" s="9" t="s">
        <v>159</v>
      </c>
      <c r="G27" s="9" t="s">
        <v>276</v>
      </c>
    </row>
    <row r="28" spans="1:7" x14ac:dyDescent="0.3">
      <c r="A28" t="s">
        <v>11</v>
      </c>
      <c r="B28" s="1">
        <v>0.17391304347826086</v>
      </c>
      <c r="C28" s="1">
        <v>0.5</v>
      </c>
      <c r="D28" s="1">
        <v>0.5</v>
      </c>
      <c r="E28" s="1">
        <v>0.63</v>
      </c>
      <c r="F28" s="1">
        <v>0.54545454545454541</v>
      </c>
      <c r="G28" s="1">
        <v>0.52173913043478304</v>
      </c>
    </row>
    <row r="29" spans="1:7" x14ac:dyDescent="0.3">
      <c r="A29" t="s">
        <v>12</v>
      </c>
      <c r="B29" s="1">
        <v>0.13333333333333333</v>
      </c>
      <c r="C29" s="1">
        <v>0.2</v>
      </c>
      <c r="D29" s="1">
        <v>0.19354838709677419</v>
      </c>
      <c r="E29" s="1">
        <v>0.19</v>
      </c>
      <c r="F29" s="1">
        <v>0.33333333333333331</v>
      </c>
      <c r="G29" s="1">
        <v>0.25</v>
      </c>
    </row>
    <row r="30" spans="1:7" x14ac:dyDescent="0.3">
      <c r="A30" t="s">
        <v>13</v>
      </c>
      <c r="B30" s="1">
        <v>0.21052631578947367</v>
      </c>
      <c r="C30" s="1">
        <v>0.22</v>
      </c>
      <c r="D30" s="1">
        <v>0.15789473684210525</v>
      </c>
      <c r="E30" s="1">
        <v>0.18</v>
      </c>
      <c r="F30" s="1">
        <v>0.47619047619047616</v>
      </c>
      <c r="G30" s="1">
        <v>0.54545454545454541</v>
      </c>
    </row>
    <row r="31" spans="1:7" x14ac:dyDescent="0.3">
      <c r="A31" t="s">
        <v>14</v>
      </c>
      <c r="B31" s="1">
        <v>0.5357142857142857</v>
      </c>
      <c r="C31" s="1">
        <v>0.46</v>
      </c>
      <c r="D31" s="1">
        <v>0.43333333333333335</v>
      </c>
      <c r="E31" s="1">
        <v>0.39</v>
      </c>
      <c r="F31" s="1">
        <v>0.5</v>
      </c>
      <c r="G31" s="1">
        <v>0.35294117647058826</v>
      </c>
    </row>
    <row r="32" spans="1:7" x14ac:dyDescent="0.3">
      <c r="A32" t="s">
        <v>15</v>
      </c>
      <c r="B32" s="1">
        <v>0.42857142857142855</v>
      </c>
      <c r="C32" s="1">
        <v>0.31</v>
      </c>
      <c r="D32" s="1">
        <v>0.35714285714285715</v>
      </c>
      <c r="E32" s="1">
        <v>0.38</v>
      </c>
      <c r="F32" s="1">
        <v>0.14285714285714285</v>
      </c>
      <c r="G32" s="1">
        <v>0.125</v>
      </c>
    </row>
    <row r="33" spans="1:7" x14ac:dyDescent="0.3">
      <c r="A33" t="s">
        <v>10</v>
      </c>
      <c r="B33" s="1">
        <v>0.28947368421052633</v>
      </c>
      <c r="C33" s="1">
        <v>0.33</v>
      </c>
      <c r="D33" s="1">
        <v>0.33050847457627119</v>
      </c>
      <c r="E33" s="1">
        <v>0.35</v>
      </c>
      <c r="F33" s="1">
        <v>0.4375</v>
      </c>
      <c r="G33" s="1">
        <v>0.38</v>
      </c>
    </row>
    <row r="34" spans="1:7" x14ac:dyDescent="0.3">
      <c r="A34" t="s">
        <v>258</v>
      </c>
      <c r="B34" s="1"/>
      <c r="C34" s="1"/>
      <c r="D34" s="1"/>
      <c r="E34" s="1"/>
      <c r="F34" s="1"/>
      <c r="G34" s="1"/>
    </row>
    <row r="35" spans="1:7" x14ac:dyDescent="0.3">
      <c r="B35" s="1"/>
      <c r="C35" s="1"/>
      <c r="D35" s="1"/>
      <c r="E35" s="1"/>
      <c r="F35" s="1"/>
      <c r="G35" s="1"/>
    </row>
    <row r="36" spans="1:7" x14ac:dyDescent="0.3">
      <c r="A36" s="13" t="s">
        <v>318</v>
      </c>
    </row>
    <row r="37" spans="1:7" x14ac:dyDescent="0.3">
      <c r="A37" t="s">
        <v>132</v>
      </c>
      <c r="B37" s="12" t="s">
        <v>5</v>
      </c>
      <c r="C37" s="9" t="s">
        <v>159</v>
      </c>
      <c r="D37" s="9" t="s">
        <v>276</v>
      </c>
    </row>
    <row r="38" spans="1:7" x14ac:dyDescent="0.3">
      <c r="A38" t="s">
        <v>11</v>
      </c>
      <c r="B38" s="1">
        <v>0.33</v>
      </c>
      <c r="C38" s="1">
        <v>0</v>
      </c>
      <c r="D38" s="1">
        <v>0.33333333333333331</v>
      </c>
    </row>
    <row r="39" spans="1:7" x14ac:dyDescent="0.3">
      <c r="A39" t="s">
        <v>12</v>
      </c>
      <c r="B39" s="1">
        <v>0.28999999999999998</v>
      </c>
      <c r="C39" s="1">
        <v>0.42857142857142855</v>
      </c>
      <c r="D39" s="1">
        <v>0.2857142857142857</v>
      </c>
    </row>
    <row r="40" spans="1:7" x14ac:dyDescent="0.3">
      <c r="A40" t="s">
        <v>13</v>
      </c>
      <c r="B40" s="1">
        <v>0.28999999999999998</v>
      </c>
      <c r="C40" s="1">
        <v>0.33333333333333331</v>
      </c>
      <c r="D40" s="1">
        <v>0.375</v>
      </c>
    </row>
    <row r="41" spans="1:7" x14ac:dyDescent="0.3">
      <c r="A41" t="s">
        <v>14</v>
      </c>
      <c r="B41" s="1">
        <v>0.8</v>
      </c>
      <c r="C41" s="1">
        <v>0.6</v>
      </c>
      <c r="D41" s="1">
        <v>0.6</v>
      </c>
    </row>
    <row r="42" spans="1:7" x14ac:dyDescent="0.3">
      <c r="A42" t="s">
        <v>10</v>
      </c>
      <c r="B42" s="1">
        <v>0.41</v>
      </c>
      <c r="C42" s="1">
        <v>0.4</v>
      </c>
      <c r="D42" s="1">
        <v>0.40909090909090912</v>
      </c>
    </row>
    <row r="43" spans="1:7" x14ac:dyDescent="0.3">
      <c r="A43" t="s">
        <v>258</v>
      </c>
      <c r="B43" s="1"/>
    </row>
    <row r="44" spans="1:7" x14ac:dyDescent="0.3">
      <c r="B44" s="1"/>
    </row>
    <row r="45" spans="1:7" x14ac:dyDescent="0.3">
      <c r="A45" s="13" t="s">
        <v>319</v>
      </c>
    </row>
    <row r="46" spans="1:7" x14ac:dyDescent="0.3">
      <c r="A46" t="s">
        <v>132</v>
      </c>
      <c r="B46" s="9" t="s">
        <v>2</v>
      </c>
      <c r="C46" s="9" t="s">
        <v>3</v>
      </c>
      <c r="D46" s="9" t="s">
        <v>4</v>
      </c>
      <c r="E46" s="9" t="s">
        <v>5</v>
      </c>
      <c r="F46" s="9" t="s">
        <v>159</v>
      </c>
      <c r="G46" s="9" t="s">
        <v>276</v>
      </c>
    </row>
    <row r="47" spans="1:7" x14ac:dyDescent="0.3">
      <c r="A47" t="s">
        <v>11</v>
      </c>
      <c r="B47" s="1">
        <v>0.1</v>
      </c>
      <c r="C47" s="1">
        <v>0.3</v>
      </c>
      <c r="D47" s="1">
        <v>0.5</v>
      </c>
      <c r="E47" s="1">
        <v>0.6</v>
      </c>
      <c r="F47" s="1">
        <v>0.5</v>
      </c>
      <c r="G47" s="1">
        <v>0.4</v>
      </c>
    </row>
    <row r="48" spans="1:7" x14ac:dyDescent="0.3">
      <c r="A48" t="s">
        <v>12</v>
      </c>
      <c r="B48" s="1">
        <v>0.1</v>
      </c>
      <c r="C48" s="1">
        <v>0.1</v>
      </c>
      <c r="D48" s="1">
        <v>0.08</v>
      </c>
      <c r="E48" s="1">
        <v>0.09</v>
      </c>
      <c r="F48" s="1">
        <v>0.36363636363636365</v>
      </c>
      <c r="G48" s="1">
        <v>0.3</v>
      </c>
    </row>
    <row r="49" spans="1:8" x14ac:dyDescent="0.3">
      <c r="A49" t="s">
        <v>13</v>
      </c>
      <c r="B49" s="1">
        <v>0.13</v>
      </c>
      <c r="C49" s="1">
        <v>0.13</v>
      </c>
      <c r="D49" s="1">
        <v>0.06</v>
      </c>
      <c r="E49" s="1">
        <v>0.19</v>
      </c>
      <c r="F49" s="1">
        <v>0.25</v>
      </c>
      <c r="G49" s="1">
        <v>0.1875</v>
      </c>
    </row>
    <row r="50" spans="1:8" x14ac:dyDescent="0.3">
      <c r="A50" t="s">
        <v>14</v>
      </c>
      <c r="B50" s="1">
        <v>0.71</v>
      </c>
      <c r="C50" s="1">
        <v>0.56999999999999995</v>
      </c>
      <c r="D50" s="1">
        <v>0.5</v>
      </c>
      <c r="E50" s="1">
        <v>0.53</v>
      </c>
      <c r="F50" s="1">
        <v>0.5625</v>
      </c>
      <c r="G50" s="1">
        <v>0.47</v>
      </c>
    </row>
    <row r="51" spans="1:8" x14ac:dyDescent="0.3">
      <c r="A51" t="s">
        <v>10</v>
      </c>
      <c r="B51" s="1">
        <v>0.28000000000000003</v>
      </c>
      <c r="C51" s="1">
        <v>0.28000000000000003</v>
      </c>
      <c r="D51" s="1">
        <v>0.27</v>
      </c>
      <c r="E51" s="1">
        <v>0.35</v>
      </c>
      <c r="F51" s="1">
        <v>0.41509433962264153</v>
      </c>
      <c r="G51" s="1">
        <v>0.33</v>
      </c>
    </row>
    <row r="52" spans="1:8" x14ac:dyDescent="0.3">
      <c r="A52" t="s">
        <v>258</v>
      </c>
      <c r="B52" s="1"/>
      <c r="C52" s="1"/>
      <c r="D52" s="1"/>
      <c r="E52" s="1"/>
      <c r="F52" s="1"/>
    </row>
    <row r="53" spans="1:8" x14ac:dyDescent="0.3">
      <c r="B53" s="1"/>
      <c r="C53" s="1"/>
      <c r="D53" s="1"/>
      <c r="E53" s="1"/>
      <c r="F53" s="1"/>
    </row>
    <row r="54" spans="1:8" x14ac:dyDescent="0.3">
      <c r="A54" s="13" t="s">
        <v>320</v>
      </c>
    </row>
    <row r="55" spans="1:8" x14ac:dyDescent="0.3">
      <c r="A55" t="s">
        <v>138</v>
      </c>
      <c r="B55" s="9" t="s">
        <v>1</v>
      </c>
      <c r="C55" s="9" t="s">
        <v>2</v>
      </c>
      <c r="D55" s="9" t="s">
        <v>3</v>
      </c>
      <c r="E55" s="9" t="s">
        <v>4</v>
      </c>
      <c r="F55" s="9" t="s">
        <v>5</v>
      </c>
      <c r="G55" s="9" t="s">
        <v>159</v>
      </c>
      <c r="H55" s="9" t="s">
        <v>276</v>
      </c>
    </row>
    <row r="56" spans="1:8" x14ac:dyDescent="0.3">
      <c r="A56" t="s">
        <v>0</v>
      </c>
      <c r="B56" s="2">
        <v>1.680672268907563E-2</v>
      </c>
      <c r="C56" s="2">
        <v>2.2988505747126436E-2</v>
      </c>
      <c r="D56" s="2">
        <v>0.03</v>
      </c>
      <c r="E56" s="2">
        <v>7.43801652892562E-2</v>
      </c>
      <c r="F56" s="2">
        <v>0.08</v>
      </c>
      <c r="G56" s="2">
        <v>0.12195121951219512</v>
      </c>
      <c r="H56" s="2">
        <v>0.08</v>
      </c>
    </row>
    <row r="57" spans="1:8" x14ac:dyDescent="0.3">
      <c r="A57" t="s">
        <v>278</v>
      </c>
      <c r="B57" s="2">
        <v>4.2735042735042736E-2</v>
      </c>
      <c r="C57" s="2">
        <v>1.7543859649122806E-2</v>
      </c>
      <c r="D57" s="2">
        <v>0.02</v>
      </c>
      <c r="E57" s="2">
        <v>2.5423728813559324E-2</v>
      </c>
      <c r="F57" s="2">
        <v>0.04</v>
      </c>
      <c r="G57" s="2">
        <v>2.6785714285714284E-2</v>
      </c>
      <c r="H57" s="2">
        <v>0.06</v>
      </c>
    </row>
    <row r="58" spans="1:8" x14ac:dyDescent="0.3">
      <c r="A58" t="s">
        <v>258</v>
      </c>
    </row>
    <row r="60" spans="1:8" x14ac:dyDescent="0.3">
      <c r="A60" s="13" t="s">
        <v>321</v>
      </c>
    </row>
    <row r="61" spans="1:8" x14ac:dyDescent="0.3">
      <c r="A61" s="23" t="s">
        <v>137</v>
      </c>
      <c r="B61" s="24" t="s">
        <v>51</v>
      </c>
      <c r="C61" s="24" t="s">
        <v>61</v>
      </c>
      <c r="D61" s="24" t="s">
        <v>166</v>
      </c>
    </row>
    <row r="62" spans="1:8" x14ac:dyDescent="0.3">
      <c r="A62" s="17" t="s">
        <v>6</v>
      </c>
      <c r="B62" s="21">
        <v>0.14814814814814814</v>
      </c>
      <c r="C62" s="21">
        <v>7.407407407407407E-2</v>
      </c>
      <c r="D62" s="21">
        <v>7.407407407407407E-2</v>
      </c>
    </row>
    <row r="63" spans="1:8" x14ac:dyDescent="0.3">
      <c r="A63" s="17" t="s">
        <v>7</v>
      </c>
      <c r="B63" s="21">
        <v>0.10526315789473684</v>
      </c>
      <c r="C63" s="21">
        <v>0.10526315789473684</v>
      </c>
      <c r="D63" s="21">
        <v>0.10526315789473684</v>
      </c>
    </row>
    <row r="64" spans="1:8" x14ac:dyDescent="0.3">
      <c r="A64" s="17" t="s">
        <v>164</v>
      </c>
      <c r="B64" s="21">
        <v>0.18181818181818182</v>
      </c>
      <c r="C64" s="21">
        <v>9.0909090909090912E-2</v>
      </c>
      <c r="D64" s="21">
        <v>0</v>
      </c>
    </row>
    <row r="65" spans="1:4" x14ac:dyDescent="0.3">
      <c r="A65" s="17" t="s">
        <v>8</v>
      </c>
      <c r="B65" s="21">
        <v>0</v>
      </c>
      <c r="C65" s="21">
        <v>5.5555555555555552E-2</v>
      </c>
      <c r="D65" s="21">
        <v>5.5555555555555552E-2</v>
      </c>
    </row>
    <row r="66" spans="1:4" x14ac:dyDescent="0.3">
      <c r="A66" s="17" t="s">
        <v>165</v>
      </c>
      <c r="B66" s="21">
        <v>0</v>
      </c>
      <c r="C66" s="21">
        <v>9.5238095238095233E-2</v>
      </c>
      <c r="D66" s="21">
        <v>0.14285714285714285</v>
      </c>
    </row>
    <row r="67" spans="1:4" x14ac:dyDescent="0.3">
      <c r="A67" s="17" t="s">
        <v>9</v>
      </c>
      <c r="B67" s="21">
        <v>9.0909090909090912E-2</v>
      </c>
      <c r="C67" s="21">
        <v>0</v>
      </c>
      <c r="D67" s="21">
        <v>0.13636363636363635</v>
      </c>
    </row>
    <row r="68" spans="1:4" x14ac:dyDescent="0.3">
      <c r="A68" s="17" t="s">
        <v>10</v>
      </c>
      <c r="B68" s="21">
        <v>8.4745762711864403E-2</v>
      </c>
      <c r="C68" s="21">
        <v>6.7796610169491525E-2</v>
      </c>
      <c r="D68" s="21">
        <v>9.3220338983050849E-2</v>
      </c>
    </row>
    <row r="69" spans="1:4" x14ac:dyDescent="0.3">
      <c r="A69" s="22" t="s">
        <v>161</v>
      </c>
      <c r="B69" s="1"/>
      <c r="C69" s="1"/>
      <c r="D69" s="1"/>
    </row>
    <row r="70" spans="1:4" x14ac:dyDescent="0.3">
      <c r="B70" s="1"/>
      <c r="C70" s="1"/>
      <c r="D70" s="1"/>
    </row>
    <row r="71" spans="1:4" x14ac:dyDescent="0.3">
      <c r="A71" s="13" t="s">
        <v>322</v>
      </c>
      <c r="B71" s="1"/>
      <c r="C71" s="1"/>
      <c r="D71" s="1"/>
    </row>
    <row r="72" spans="1:4" x14ac:dyDescent="0.3">
      <c r="A72" s="23" t="s">
        <v>173</v>
      </c>
      <c r="B72" s="24" t="s">
        <v>168</v>
      </c>
      <c r="C72" s="1"/>
      <c r="D72" s="1"/>
    </row>
    <row r="73" spans="1:4" x14ac:dyDescent="0.3">
      <c r="A73" s="17" t="s">
        <v>169</v>
      </c>
      <c r="B73" s="21">
        <v>0.5</v>
      </c>
      <c r="C73" s="1"/>
      <c r="D73" s="1"/>
    </row>
    <row r="74" spans="1:4" x14ac:dyDescent="0.3">
      <c r="A74" s="17" t="s">
        <v>170</v>
      </c>
      <c r="B74" s="21">
        <v>0.27</v>
      </c>
      <c r="C74" s="1"/>
      <c r="D74" s="1"/>
    </row>
    <row r="75" spans="1:4" x14ac:dyDescent="0.3">
      <c r="A75" s="17" t="s">
        <v>171</v>
      </c>
      <c r="B75" s="21">
        <v>0.02</v>
      </c>
      <c r="C75" s="1"/>
      <c r="D75" s="1"/>
    </row>
    <row r="76" spans="1:4" x14ac:dyDescent="0.3">
      <c r="A76" s="17" t="s">
        <v>172</v>
      </c>
      <c r="B76" s="21">
        <v>0.05</v>
      </c>
      <c r="C76" s="1"/>
      <c r="D76" s="1"/>
    </row>
    <row r="77" spans="1:4" x14ac:dyDescent="0.3">
      <c r="A77" s="17" t="s">
        <v>279</v>
      </c>
      <c r="B77" s="21">
        <v>0.02</v>
      </c>
      <c r="C77" s="1"/>
      <c r="D77" s="1"/>
    </row>
    <row r="78" spans="1:4" x14ac:dyDescent="0.3">
      <c r="A78" s="17" t="s">
        <v>280</v>
      </c>
      <c r="B78" s="21">
        <v>0.03</v>
      </c>
      <c r="C78" s="1"/>
      <c r="D78" s="1"/>
    </row>
    <row r="79" spans="1:4" x14ac:dyDescent="0.3">
      <c r="A79" s="17" t="s">
        <v>281</v>
      </c>
      <c r="B79" s="21">
        <v>0.08</v>
      </c>
      <c r="C79" s="1"/>
      <c r="D79" s="1"/>
    </row>
    <row r="80" spans="1:4" x14ac:dyDescent="0.3">
      <c r="A80" s="17" t="s">
        <v>282</v>
      </c>
      <c r="B80" s="21">
        <v>0.03</v>
      </c>
      <c r="C80" s="1"/>
      <c r="D80" s="1"/>
    </row>
    <row r="81" spans="1:12" x14ac:dyDescent="0.3">
      <c r="A81" t="s">
        <v>301</v>
      </c>
      <c r="B81" s="1"/>
    </row>
    <row r="82" spans="1:12" x14ac:dyDescent="0.3">
      <c r="B82" s="1"/>
    </row>
    <row r="83" spans="1:12" x14ac:dyDescent="0.3">
      <c r="A83" s="13" t="s">
        <v>323</v>
      </c>
    </row>
    <row r="84" spans="1:12" ht="30.15" x14ac:dyDescent="0.3">
      <c r="A84" t="s">
        <v>153</v>
      </c>
      <c r="B84" s="10" t="s">
        <v>0</v>
      </c>
      <c r="C84" s="10" t="s">
        <v>61</v>
      </c>
      <c r="D84" s="10" t="s">
        <v>283</v>
      </c>
      <c r="E84" s="10" t="s">
        <v>162</v>
      </c>
    </row>
    <row r="85" spans="1:12" x14ac:dyDescent="0.3">
      <c r="A85" t="s">
        <v>154</v>
      </c>
      <c r="B85" s="1">
        <v>0.23</v>
      </c>
      <c r="C85" s="18" t="s">
        <v>163</v>
      </c>
      <c r="D85" s="1">
        <v>0.36</v>
      </c>
      <c r="E85" s="18" t="s">
        <v>163</v>
      </c>
      <c r="I85" s="1"/>
      <c r="K85" s="1"/>
    </row>
    <row r="86" spans="1:12" x14ac:dyDescent="0.3">
      <c r="A86" t="s">
        <v>155</v>
      </c>
      <c r="B86" s="1">
        <v>0.8</v>
      </c>
      <c r="C86" s="18" t="s">
        <v>163</v>
      </c>
      <c r="D86" s="1">
        <v>0.72</v>
      </c>
      <c r="E86" s="18" t="s">
        <v>163</v>
      </c>
      <c r="I86" s="1"/>
      <c r="K86" s="1"/>
    </row>
    <row r="87" spans="1:12" x14ac:dyDescent="0.3">
      <c r="A87" t="s">
        <v>156</v>
      </c>
      <c r="B87" s="1">
        <v>0.05</v>
      </c>
      <c r="C87" s="19">
        <v>0.09</v>
      </c>
      <c r="D87" s="1">
        <v>0.08</v>
      </c>
      <c r="E87" s="19">
        <v>0.06</v>
      </c>
      <c r="I87" s="1"/>
      <c r="J87" s="1"/>
      <c r="K87" s="1"/>
      <c r="L87" s="1"/>
    </row>
    <row r="88" spans="1:12" x14ac:dyDescent="0.3">
      <c r="A88" t="s">
        <v>157</v>
      </c>
      <c r="B88" s="1">
        <v>0.1</v>
      </c>
      <c r="C88" s="19">
        <v>0.14000000000000001</v>
      </c>
      <c r="D88" s="1">
        <v>0.02</v>
      </c>
      <c r="E88" s="19">
        <v>0.15</v>
      </c>
      <c r="I88" s="1"/>
      <c r="J88" s="1"/>
      <c r="K88" s="1"/>
      <c r="L88" s="1"/>
    </row>
    <row r="89" spans="1:12" x14ac:dyDescent="0.3">
      <c r="A89" t="s">
        <v>108</v>
      </c>
      <c r="B89" s="1">
        <v>0.3</v>
      </c>
      <c r="C89" s="19">
        <v>0.17</v>
      </c>
      <c r="D89" s="1">
        <v>0.25</v>
      </c>
      <c r="E89" s="19">
        <v>0.1</v>
      </c>
      <c r="I89" s="1"/>
      <c r="J89" s="1"/>
      <c r="K89" s="1"/>
      <c r="L89" s="1"/>
    </row>
    <row r="90" spans="1:12" x14ac:dyDescent="0.3">
      <c r="A90" t="s">
        <v>257</v>
      </c>
    </row>
    <row r="92" spans="1:12" x14ac:dyDescent="0.3">
      <c r="A92" s="13" t="s">
        <v>324</v>
      </c>
    </row>
    <row r="93" spans="1:12" ht="30.15" x14ac:dyDescent="0.3">
      <c r="A93" t="s">
        <v>153</v>
      </c>
      <c r="B93" s="10" t="s">
        <v>0</v>
      </c>
      <c r="C93" s="10" t="s">
        <v>61</v>
      </c>
      <c r="D93" s="10" t="s">
        <v>283</v>
      </c>
      <c r="E93" s="10" t="s">
        <v>162</v>
      </c>
    </row>
    <row r="94" spans="1:12" x14ac:dyDescent="0.3">
      <c r="A94" t="s">
        <v>27</v>
      </c>
      <c r="B94" s="27">
        <v>0.39</v>
      </c>
      <c r="C94" s="27" t="s">
        <v>163</v>
      </c>
      <c r="D94" s="27">
        <v>0.38</v>
      </c>
      <c r="E94" s="27" t="s">
        <v>163</v>
      </c>
    </row>
    <row r="95" spans="1:12" x14ac:dyDescent="0.3">
      <c r="A95" t="s">
        <v>284</v>
      </c>
      <c r="B95" s="27">
        <v>0.08</v>
      </c>
      <c r="C95" s="27">
        <v>0.09</v>
      </c>
      <c r="D95" s="27">
        <v>0.06</v>
      </c>
      <c r="E95" s="27">
        <v>0.11</v>
      </c>
    </row>
    <row r="96" spans="1:12" x14ac:dyDescent="0.3">
      <c r="A96" t="s">
        <v>154</v>
      </c>
      <c r="B96" s="1">
        <v>0.16</v>
      </c>
      <c r="C96" s="9" t="s">
        <v>163</v>
      </c>
      <c r="D96" s="1">
        <v>0.23</v>
      </c>
      <c r="E96" s="9" t="s">
        <v>163</v>
      </c>
    </row>
    <row r="97" spans="1:5" x14ac:dyDescent="0.3">
      <c r="A97" t="s">
        <v>155</v>
      </c>
      <c r="B97" s="1">
        <v>0.83</v>
      </c>
      <c r="C97" s="9" t="s">
        <v>163</v>
      </c>
      <c r="D97" s="1">
        <v>0.75</v>
      </c>
      <c r="E97" s="9" t="s">
        <v>163</v>
      </c>
    </row>
    <row r="98" spans="1:5" x14ac:dyDescent="0.3">
      <c r="A98" t="s">
        <v>156</v>
      </c>
      <c r="B98" s="1">
        <v>7.0000000000000007E-2</v>
      </c>
      <c r="C98" s="11">
        <v>0.11</v>
      </c>
      <c r="D98" s="1">
        <v>0.09</v>
      </c>
      <c r="E98" s="11">
        <v>0.05</v>
      </c>
    </row>
    <row r="99" spans="1:5" x14ac:dyDescent="0.3">
      <c r="A99" t="s">
        <v>157</v>
      </c>
      <c r="B99" s="1">
        <v>0.13</v>
      </c>
      <c r="C99" s="11">
        <v>0.19</v>
      </c>
      <c r="D99" s="1">
        <v>0.02</v>
      </c>
      <c r="E99" s="11">
        <v>0.15</v>
      </c>
    </row>
    <row r="100" spans="1:5" x14ac:dyDescent="0.3">
      <c r="A100" t="s">
        <v>108</v>
      </c>
      <c r="B100" s="1">
        <v>0.21</v>
      </c>
      <c r="C100" s="11">
        <v>0.11</v>
      </c>
      <c r="D100" s="1">
        <v>0.28999999999999998</v>
      </c>
      <c r="E100" s="11">
        <v>0.1</v>
      </c>
    </row>
    <row r="101" spans="1:5" x14ac:dyDescent="0.3">
      <c r="A101" t="s">
        <v>257</v>
      </c>
    </row>
  </sheetData>
  <phoneticPr fontId="7" type="noConversion"/>
  <hyperlinks>
    <hyperlink ref="A5" r:id="rId1" xr:uid="{8BC93D0C-31B8-4646-9A15-BA3CA227926D}"/>
    <hyperlink ref="A3" location="Notes!A1" display="Notes" xr:uid="{E06D12B2-0D93-49D7-AA5D-543D25E80292}"/>
    <hyperlink ref="A4" location="'Table of contents'!A1" display="Table of Contents" xr:uid="{5D037888-2BB1-4C35-9559-E9A253919CAD}"/>
  </hyperlinks>
  <pageMargins left="0.7" right="0.7" top="0.75" bottom="0.75" header="0.3" footer="0.3"/>
  <pageSetup paperSize="9" orientation="portrait" horizontalDpi="4294967293" verticalDpi="0" r:id="rId2"/>
  <tableParts count="1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G193"/>
  <sheetViews>
    <sheetView showGridLines="0" zoomScale="85" zoomScaleNormal="85" workbookViewId="0">
      <selection activeCell="A7" sqref="A7:XFD7"/>
    </sheetView>
  </sheetViews>
  <sheetFormatPr defaultRowHeight="15.05" x14ac:dyDescent="0.3"/>
  <cols>
    <col min="1" max="1" width="31.109375" customWidth="1"/>
    <col min="2" max="2" width="31.109375" bestFit="1" customWidth="1"/>
    <col min="3" max="3" width="18.5546875" bestFit="1" customWidth="1"/>
    <col min="4" max="5" width="22.6640625" customWidth="1"/>
    <col min="6" max="6" width="16.5546875" customWidth="1"/>
    <col min="7" max="7" width="11.5546875" customWidth="1"/>
  </cols>
  <sheetData>
    <row r="1" spans="1:7" ht="24.25" x14ac:dyDescent="0.45">
      <c r="A1" s="3" t="s">
        <v>325</v>
      </c>
    </row>
    <row r="2" spans="1:7" x14ac:dyDescent="0.3">
      <c r="A2" t="s">
        <v>200</v>
      </c>
    </row>
    <row r="3" spans="1:7" x14ac:dyDescent="0.3">
      <c r="A3" t="s">
        <v>199</v>
      </c>
    </row>
    <row r="4" spans="1:7" x14ac:dyDescent="0.3">
      <c r="A4" s="8" t="s">
        <v>270</v>
      </c>
    </row>
    <row r="5" spans="1:7" x14ac:dyDescent="0.3">
      <c r="A5" s="8" t="s">
        <v>452</v>
      </c>
    </row>
    <row r="6" spans="1:7" x14ac:dyDescent="0.3">
      <c r="A6" s="8" t="s">
        <v>158</v>
      </c>
    </row>
    <row r="7" spans="1:7" x14ac:dyDescent="0.3">
      <c r="A7" t="s">
        <v>529</v>
      </c>
    </row>
    <row r="9" spans="1:7" x14ac:dyDescent="0.3">
      <c r="A9" s="13" t="s">
        <v>326</v>
      </c>
    </row>
    <row r="10" spans="1:7" x14ac:dyDescent="0.3">
      <c r="A10" t="s">
        <v>33</v>
      </c>
      <c r="B10" s="9" t="s">
        <v>2</v>
      </c>
      <c r="C10" s="9" t="s">
        <v>3</v>
      </c>
      <c r="D10" s="9" t="s">
        <v>4</v>
      </c>
      <c r="E10" s="9" t="s">
        <v>5</v>
      </c>
      <c r="F10" s="9" t="s">
        <v>159</v>
      </c>
      <c r="G10" s="9" t="s">
        <v>276</v>
      </c>
    </row>
    <row r="11" spans="1:7" x14ac:dyDescent="0.3">
      <c r="A11" t="s">
        <v>16</v>
      </c>
      <c r="B11" s="1">
        <v>0.28000000000000003</v>
      </c>
      <c r="C11" s="1">
        <v>0.28000000000000003</v>
      </c>
      <c r="D11" s="1">
        <v>0.29612502577495237</v>
      </c>
      <c r="E11" s="1">
        <v>0.31409339648366646</v>
      </c>
      <c r="F11" s="1">
        <v>0.31296847699306646</v>
      </c>
      <c r="G11" s="1">
        <v>0.32815575835062194</v>
      </c>
    </row>
    <row r="12" spans="1:7" x14ac:dyDescent="0.3">
      <c r="A12" t="s">
        <v>17</v>
      </c>
      <c r="B12" s="1">
        <v>0.45</v>
      </c>
      <c r="C12" s="1">
        <v>0.44</v>
      </c>
      <c r="D12" s="1">
        <v>0.44506156464139701</v>
      </c>
      <c r="E12" s="1">
        <v>0.45218286094552718</v>
      </c>
      <c r="F12" s="1">
        <v>0.45495991426868415</v>
      </c>
      <c r="G12" s="1">
        <v>0.45767502262974968</v>
      </c>
    </row>
    <row r="13" spans="1:7" x14ac:dyDescent="0.3">
      <c r="A13" t="s">
        <v>20</v>
      </c>
      <c r="B13" s="1">
        <v>0.56999999999999995</v>
      </c>
      <c r="C13" s="1">
        <v>0.57999999999999996</v>
      </c>
      <c r="D13" s="1">
        <v>0.58926342504211549</v>
      </c>
      <c r="E13" s="1">
        <v>0.59126388004453034</v>
      </c>
      <c r="F13" s="1">
        <v>0.59914283338445051</v>
      </c>
      <c r="G13" s="1">
        <v>0.60530411896226188</v>
      </c>
    </row>
    <row r="14" spans="1:7" x14ac:dyDescent="0.3">
      <c r="A14" t="s">
        <v>18</v>
      </c>
      <c r="B14" s="1">
        <v>0.62</v>
      </c>
      <c r="C14" s="1">
        <v>0.62</v>
      </c>
      <c r="D14" s="1">
        <v>0.61959900617535635</v>
      </c>
      <c r="E14" s="1">
        <v>0.61776649672855299</v>
      </c>
      <c r="F14" s="1">
        <v>0.61583451862672522</v>
      </c>
      <c r="G14" s="1">
        <v>0.62597001322961221</v>
      </c>
    </row>
    <row r="15" spans="1:7" x14ac:dyDescent="0.3">
      <c r="A15" t="s">
        <v>19</v>
      </c>
      <c r="B15" s="1">
        <v>0.5</v>
      </c>
      <c r="C15" s="1">
        <v>0.5</v>
      </c>
      <c r="D15" s="1">
        <v>0.5044964987378705</v>
      </c>
      <c r="E15" s="1">
        <v>0.50997224043871658</v>
      </c>
      <c r="F15" s="1">
        <v>0.51346733385097143</v>
      </c>
      <c r="G15" s="1">
        <v>0.52049976439862033</v>
      </c>
    </row>
    <row r="16" spans="1:7" x14ac:dyDescent="0.3">
      <c r="A16" t="s">
        <v>313</v>
      </c>
      <c r="B16" s="1"/>
      <c r="C16" s="1"/>
      <c r="D16" s="1"/>
      <c r="E16" s="1"/>
      <c r="F16" s="1"/>
    </row>
    <row r="18" spans="1:7" x14ac:dyDescent="0.3">
      <c r="A18" s="13" t="s">
        <v>327</v>
      </c>
    </row>
    <row r="19" spans="1:7" x14ac:dyDescent="0.3">
      <c r="A19" t="s">
        <v>54</v>
      </c>
      <c r="B19" s="9" t="s">
        <v>2</v>
      </c>
      <c r="C19" s="9" t="s">
        <v>3</v>
      </c>
      <c r="D19" s="9" t="s">
        <v>4</v>
      </c>
      <c r="E19" s="9" t="s">
        <v>5</v>
      </c>
      <c r="F19" s="9" t="s">
        <v>159</v>
      </c>
      <c r="G19" s="9" t="s">
        <v>276</v>
      </c>
    </row>
    <row r="20" spans="1:7" x14ac:dyDescent="0.3">
      <c r="A20" t="s">
        <v>21</v>
      </c>
      <c r="B20" s="1">
        <v>0.25</v>
      </c>
      <c r="C20" s="1">
        <v>0.25</v>
      </c>
      <c r="D20" s="1">
        <v>0.26</v>
      </c>
      <c r="E20" s="1">
        <v>0.26</v>
      </c>
      <c r="F20" s="1">
        <v>0.26598854551717821</v>
      </c>
      <c r="G20" s="1">
        <v>0.27</v>
      </c>
    </row>
    <row r="21" spans="1:7" x14ac:dyDescent="0.3">
      <c r="A21" t="s">
        <v>22</v>
      </c>
      <c r="B21" s="1">
        <v>0.17</v>
      </c>
      <c r="C21" s="1">
        <v>0.19</v>
      </c>
      <c r="D21" s="1">
        <v>0.19</v>
      </c>
      <c r="E21" s="1">
        <v>0.19</v>
      </c>
      <c r="F21" s="1">
        <v>0.19167983942419037</v>
      </c>
      <c r="G21" s="1">
        <v>0.2</v>
      </c>
    </row>
    <row r="22" spans="1:7" x14ac:dyDescent="0.3">
      <c r="A22" t="s">
        <v>23</v>
      </c>
      <c r="B22" s="1">
        <v>0.27</v>
      </c>
      <c r="C22" s="1">
        <v>0.26</v>
      </c>
      <c r="D22" s="1">
        <v>0.27</v>
      </c>
      <c r="E22" s="1">
        <v>0.27721977560772676</v>
      </c>
      <c r="F22" s="1">
        <v>0.28412776639691778</v>
      </c>
      <c r="G22" s="1">
        <v>0.28999999999999998</v>
      </c>
    </row>
    <row r="23" spans="1:7" x14ac:dyDescent="0.3">
      <c r="A23" t="s">
        <v>24</v>
      </c>
      <c r="B23" s="1">
        <v>0.28000000000000003</v>
      </c>
      <c r="C23" s="1">
        <v>0.28999999999999998</v>
      </c>
      <c r="D23" s="1">
        <v>0.3</v>
      </c>
      <c r="E23" s="1">
        <v>0.30983452952001656</v>
      </c>
      <c r="F23" s="1">
        <v>0.31228681036858064</v>
      </c>
      <c r="G23" s="1">
        <v>0.32</v>
      </c>
    </row>
    <row r="24" spans="1:7" x14ac:dyDescent="0.3">
      <c r="A24" t="s">
        <v>25</v>
      </c>
      <c r="B24" s="1">
        <v>0.24</v>
      </c>
      <c r="C24" s="1">
        <v>0.23</v>
      </c>
      <c r="D24" s="1">
        <v>0.24</v>
      </c>
      <c r="E24" s="1">
        <v>0.24131976262025573</v>
      </c>
      <c r="F24" s="1">
        <v>0.2530699945174007</v>
      </c>
      <c r="G24" s="1">
        <v>0.26</v>
      </c>
    </row>
    <row r="25" spans="1:7" x14ac:dyDescent="0.3">
      <c r="A25" t="s">
        <v>26</v>
      </c>
      <c r="B25" s="1">
        <v>0.32</v>
      </c>
      <c r="C25" s="1">
        <v>0.34</v>
      </c>
      <c r="D25" s="1">
        <v>0.35</v>
      </c>
      <c r="E25" s="1">
        <v>0.36841231022498061</v>
      </c>
      <c r="F25" s="1">
        <v>0.36852457932493632</v>
      </c>
      <c r="G25" s="1">
        <v>0.39</v>
      </c>
    </row>
    <row r="26" spans="1:7" x14ac:dyDescent="0.3">
      <c r="A26" t="s">
        <v>311</v>
      </c>
      <c r="B26" s="1"/>
      <c r="C26" s="1"/>
      <c r="D26" s="1"/>
      <c r="E26" s="1"/>
      <c r="F26" s="1"/>
      <c r="G26" s="1"/>
    </row>
    <row r="27" spans="1:7" x14ac:dyDescent="0.3">
      <c r="B27" s="1"/>
      <c r="C27" s="1"/>
      <c r="D27" s="1"/>
      <c r="E27" s="1"/>
      <c r="F27" s="1"/>
    </row>
    <row r="28" spans="1:7" x14ac:dyDescent="0.3">
      <c r="A28" s="13" t="s">
        <v>328</v>
      </c>
      <c r="C28" s="1"/>
      <c r="D28" s="1"/>
    </row>
    <row r="29" spans="1:7" x14ac:dyDescent="0.3">
      <c r="A29" t="s">
        <v>180</v>
      </c>
      <c r="B29" t="s">
        <v>34</v>
      </c>
      <c r="C29" s="11" t="s">
        <v>175</v>
      </c>
      <c r="D29" s="11" t="s">
        <v>176</v>
      </c>
    </row>
    <row r="30" spans="1:7" x14ac:dyDescent="0.3">
      <c r="A30" t="s">
        <v>27</v>
      </c>
      <c r="B30" t="s">
        <v>29</v>
      </c>
      <c r="C30" s="1">
        <v>2.1008403361344536E-2</v>
      </c>
      <c r="D30" s="1">
        <v>0.17444434536444697</v>
      </c>
    </row>
    <row r="31" spans="1:7" x14ac:dyDescent="0.3">
      <c r="B31" t="s">
        <v>30</v>
      </c>
      <c r="C31" s="1">
        <v>0.10504201680672269</v>
      </c>
      <c r="D31" s="1">
        <v>0.41141281981354993</v>
      </c>
    </row>
    <row r="32" spans="1:7" x14ac:dyDescent="0.3">
      <c r="B32" t="s">
        <v>31</v>
      </c>
      <c r="C32" s="1">
        <v>0.68487394957983194</v>
      </c>
      <c r="D32" s="1">
        <v>0.37384645101948555</v>
      </c>
    </row>
    <row r="33" spans="1:5" x14ac:dyDescent="0.3">
      <c r="B33" t="s">
        <v>32</v>
      </c>
      <c r="C33" s="1">
        <v>0.18907563025210083</v>
      </c>
      <c r="D33" s="1">
        <v>4.0296383802517564E-2</v>
      </c>
    </row>
    <row r="34" spans="1:5" x14ac:dyDescent="0.3">
      <c r="C34" s="1"/>
      <c r="D34" s="1"/>
    </row>
    <row r="35" spans="1:5" x14ac:dyDescent="0.3">
      <c r="A35" t="s">
        <v>28</v>
      </c>
      <c r="B35" t="s">
        <v>29</v>
      </c>
      <c r="C35" s="1">
        <v>5.3025052746671214E-3</v>
      </c>
      <c r="D35" s="1">
        <v>0.12221623211800606</v>
      </c>
    </row>
    <row r="36" spans="1:5" x14ac:dyDescent="0.3">
      <c r="B36" t="s">
        <v>30</v>
      </c>
      <c r="C36" s="1">
        <v>0.11453411393280984</v>
      </c>
      <c r="D36" s="1">
        <v>0.34411905984361008</v>
      </c>
    </row>
    <row r="37" spans="1:5" x14ac:dyDescent="0.3">
      <c r="B37" t="s">
        <v>31</v>
      </c>
      <c r="C37" s="1">
        <v>0.60575820257797197</v>
      </c>
      <c r="D37" s="1">
        <v>0.46096506134205523</v>
      </c>
    </row>
    <row r="38" spans="1:5" x14ac:dyDescent="0.3">
      <c r="B38" t="s">
        <v>32</v>
      </c>
      <c r="C38" s="1">
        <v>0.27440517821455096</v>
      </c>
      <c r="D38" s="1">
        <v>7.2699646696328585E-2</v>
      </c>
    </row>
    <row r="39" spans="1:5" x14ac:dyDescent="0.3">
      <c r="A39" t="s">
        <v>174</v>
      </c>
      <c r="C39" s="1"/>
      <c r="D39" s="1"/>
    </row>
    <row r="40" spans="1:5" x14ac:dyDescent="0.3">
      <c r="C40" s="1"/>
      <c r="D40" s="1"/>
    </row>
    <row r="41" spans="1:5" x14ac:dyDescent="0.3">
      <c r="A41" s="13" t="s">
        <v>329</v>
      </c>
    </row>
    <row r="42" spans="1:5" x14ac:dyDescent="0.3">
      <c r="A42" t="s">
        <v>33</v>
      </c>
      <c r="B42" t="s">
        <v>34</v>
      </c>
      <c r="C42" s="9" t="s">
        <v>27</v>
      </c>
      <c r="D42" s="9" t="s">
        <v>28</v>
      </c>
    </row>
    <row r="43" spans="1:5" x14ac:dyDescent="0.3">
      <c r="A43" t="s">
        <v>16</v>
      </c>
      <c r="B43" t="s">
        <v>29</v>
      </c>
      <c r="C43" s="1">
        <v>0.24039856570882032</v>
      </c>
      <c r="D43" s="1">
        <v>0.17137629445807709</v>
      </c>
      <c r="E43" s="4"/>
    </row>
    <row r="44" spans="1:5" x14ac:dyDescent="0.3">
      <c r="B44" t="s">
        <v>30</v>
      </c>
      <c r="C44" s="1">
        <v>0.35798723910518315</v>
      </c>
      <c r="D44" s="1">
        <v>0.2909014843676791</v>
      </c>
      <c r="E44" s="4"/>
    </row>
    <row r="45" spans="1:5" x14ac:dyDescent="0.3">
      <c r="B45" t="s">
        <v>31</v>
      </c>
      <c r="C45" s="1">
        <v>0.34986013112384645</v>
      </c>
      <c r="D45" s="1">
        <v>0.44259951872587677</v>
      </c>
      <c r="E45" s="4"/>
    </row>
    <row r="46" spans="1:5" x14ac:dyDescent="0.3">
      <c r="B46" t="s">
        <v>32</v>
      </c>
      <c r="C46" s="1">
        <v>5.1754064062149906E-2</v>
      </c>
      <c r="D46" s="1">
        <v>9.5122702448366972E-2</v>
      </c>
      <c r="E46" s="4"/>
    </row>
    <row r="47" spans="1:5" x14ac:dyDescent="0.3">
      <c r="A47" t="s">
        <v>17</v>
      </c>
      <c r="B47" t="s">
        <v>29</v>
      </c>
      <c r="C47" s="1">
        <v>0.65176707373738152</v>
      </c>
      <c r="D47" s="1">
        <v>0.66009705696169563</v>
      </c>
      <c r="E47" s="4"/>
    </row>
    <row r="48" spans="1:5" x14ac:dyDescent="0.3">
      <c r="B48" t="s">
        <v>30</v>
      </c>
      <c r="C48" s="1">
        <v>0.20834279019886043</v>
      </c>
      <c r="D48" s="1">
        <v>0.19504911608971892</v>
      </c>
      <c r="E48" s="4"/>
    </row>
    <row r="49" spans="1:5" x14ac:dyDescent="0.3">
      <c r="B49" t="s">
        <v>31</v>
      </c>
      <c r="C49" s="1">
        <v>0.12952998615878905</v>
      </c>
      <c r="D49" s="1">
        <v>0.12466860084287726</v>
      </c>
      <c r="E49" s="4"/>
    </row>
    <row r="50" spans="1:5" x14ac:dyDescent="0.3">
      <c r="B50" t="s">
        <v>32</v>
      </c>
      <c r="C50" s="1">
        <v>1.0360149904968962E-2</v>
      </c>
      <c r="D50" s="1">
        <v>2.0185226105708245E-2</v>
      </c>
      <c r="E50" s="4"/>
    </row>
    <row r="51" spans="1:5" x14ac:dyDescent="0.3">
      <c r="A51" t="s">
        <v>20</v>
      </c>
      <c r="B51" t="s">
        <v>29</v>
      </c>
      <c r="C51" s="1">
        <v>0.37308032821143255</v>
      </c>
      <c r="D51" s="1">
        <v>0.32655566440841421</v>
      </c>
      <c r="E51" s="4"/>
    </row>
    <row r="52" spans="1:5" x14ac:dyDescent="0.3">
      <c r="B52" t="s">
        <v>30</v>
      </c>
      <c r="C52" s="1">
        <v>0.30054956404024386</v>
      </c>
      <c r="D52" s="1">
        <v>0.30334269375725426</v>
      </c>
      <c r="E52" s="4"/>
    </row>
    <row r="53" spans="1:5" x14ac:dyDescent="0.3">
      <c r="B53" t="s">
        <v>31</v>
      </c>
      <c r="C53" s="1">
        <v>0.30720279958487173</v>
      </c>
      <c r="D53" s="1">
        <v>0.33812251945718297</v>
      </c>
      <c r="E53" s="4"/>
    </row>
    <row r="54" spans="1:5" x14ac:dyDescent="0.3">
      <c r="B54" t="s">
        <v>32</v>
      </c>
      <c r="C54" s="1">
        <v>1.916730816345193E-2</v>
      </c>
      <c r="D54" s="1">
        <v>3.1979122377148457E-2</v>
      </c>
      <c r="E54" s="4"/>
    </row>
    <row r="55" spans="1:5" x14ac:dyDescent="0.3">
      <c r="A55" t="s">
        <v>18</v>
      </c>
      <c r="B55" t="s">
        <v>29</v>
      </c>
      <c r="C55" s="1">
        <v>0.46265206113435581</v>
      </c>
      <c r="D55" s="1">
        <v>0.43155015075747033</v>
      </c>
      <c r="E55" s="4"/>
    </row>
    <row r="56" spans="1:5" x14ac:dyDescent="0.3">
      <c r="B56" t="s">
        <v>30</v>
      </c>
      <c r="C56" s="1">
        <v>0.19739429733367606</v>
      </c>
      <c r="D56" s="1">
        <v>0.20358340785000398</v>
      </c>
      <c r="E56" s="4"/>
    </row>
    <row r="57" spans="1:5" x14ac:dyDescent="0.3">
      <c r="B57" t="s">
        <v>31</v>
      </c>
      <c r="C57" s="1">
        <v>0.30168758182828853</v>
      </c>
      <c r="D57" s="1">
        <v>0.30577752887735371</v>
      </c>
      <c r="E57" s="4"/>
    </row>
    <row r="58" spans="1:5" x14ac:dyDescent="0.3">
      <c r="B58" t="s">
        <v>32</v>
      </c>
      <c r="C58" s="1">
        <v>3.8266059703679613E-2</v>
      </c>
      <c r="D58" s="1">
        <v>5.9088912515171871E-2</v>
      </c>
      <c r="E58" s="4"/>
    </row>
    <row r="59" spans="1:5" x14ac:dyDescent="0.3">
      <c r="A59" t="s">
        <v>174</v>
      </c>
      <c r="C59" s="1"/>
      <c r="D59" s="1"/>
    </row>
    <row r="60" spans="1:5" x14ac:dyDescent="0.3">
      <c r="C60" s="1"/>
      <c r="D60" s="1"/>
    </row>
    <row r="61" spans="1:5" x14ac:dyDescent="0.3">
      <c r="A61" s="13" t="s">
        <v>330</v>
      </c>
      <c r="C61" s="1"/>
      <c r="D61" s="1"/>
    </row>
    <row r="62" spans="1:5" x14ac:dyDescent="0.3">
      <c r="A62" t="s">
        <v>132</v>
      </c>
      <c r="B62" t="s">
        <v>33</v>
      </c>
      <c r="C62" s="9" t="s">
        <v>27</v>
      </c>
      <c r="D62" s="9" t="s">
        <v>28</v>
      </c>
    </row>
    <row r="63" spans="1:5" x14ac:dyDescent="0.3">
      <c r="A63" t="s">
        <v>99</v>
      </c>
      <c r="B63" t="s">
        <v>63</v>
      </c>
      <c r="C63" s="1">
        <v>0.41238973475399904</v>
      </c>
      <c r="D63" s="1">
        <v>0.58761026524600091</v>
      </c>
    </row>
    <row r="64" spans="1:5" x14ac:dyDescent="0.3">
      <c r="B64" t="s">
        <v>64</v>
      </c>
      <c r="C64" s="1">
        <v>0.69650739991991573</v>
      </c>
      <c r="D64" s="1">
        <v>0.30349260008008427</v>
      </c>
    </row>
    <row r="65" spans="1:4" x14ac:dyDescent="0.3">
      <c r="A65" t="s">
        <v>178</v>
      </c>
      <c r="B65" t="s">
        <v>63</v>
      </c>
      <c r="C65" s="1">
        <v>0.24286042645976325</v>
      </c>
      <c r="D65" s="1">
        <v>0.75713957354023675</v>
      </c>
    </row>
    <row r="66" spans="1:4" x14ac:dyDescent="0.3">
      <c r="B66" t="s">
        <v>64</v>
      </c>
      <c r="C66" s="1">
        <v>0.49279574447375807</v>
      </c>
      <c r="D66" s="1">
        <v>0.50720425552624193</v>
      </c>
    </row>
    <row r="67" spans="1:4" x14ac:dyDescent="0.3">
      <c r="A67" t="s">
        <v>100</v>
      </c>
      <c r="B67" t="s">
        <v>63</v>
      </c>
      <c r="C67" s="1">
        <v>0.509904401753282</v>
      </c>
      <c r="D67" s="1">
        <v>0.490095598246718</v>
      </c>
    </row>
    <row r="68" spans="1:4" x14ac:dyDescent="0.3">
      <c r="B68" t="s">
        <v>64</v>
      </c>
      <c r="C68" s="1">
        <v>0.65995360703135852</v>
      </c>
      <c r="D68" s="1">
        <v>0.34004639296864136</v>
      </c>
    </row>
    <row r="69" spans="1:4" x14ac:dyDescent="0.3">
      <c r="A69" t="s">
        <v>179</v>
      </c>
      <c r="B69" t="s">
        <v>63</v>
      </c>
      <c r="C69" s="1">
        <v>0.44810190855359039</v>
      </c>
      <c r="D69" s="1">
        <v>0.55189809144640967</v>
      </c>
    </row>
    <row r="70" spans="1:4" x14ac:dyDescent="0.3">
      <c r="B70" t="s">
        <v>64</v>
      </c>
      <c r="C70" s="1">
        <v>0.69761087514403908</v>
      </c>
      <c r="D70" s="1">
        <v>0.30238912485596098</v>
      </c>
    </row>
    <row r="71" spans="1:4" x14ac:dyDescent="0.3">
      <c r="A71" t="s">
        <v>10</v>
      </c>
      <c r="B71" t="s">
        <v>63</v>
      </c>
      <c r="C71" s="1">
        <v>0.417135610466495</v>
      </c>
      <c r="D71" s="1">
        <v>0.58286438953350506</v>
      </c>
    </row>
    <row r="72" spans="1:4" x14ac:dyDescent="0.3">
      <c r="B72" t="s">
        <v>64</v>
      </c>
      <c r="C72" s="1">
        <v>0.63446845617971226</v>
      </c>
      <c r="D72" s="1">
        <v>0.36553154382028774</v>
      </c>
    </row>
    <row r="73" spans="1:4" x14ac:dyDescent="0.3">
      <c r="A73" t="s">
        <v>45</v>
      </c>
      <c r="C73" s="1">
        <v>0.50642227263985129</v>
      </c>
      <c r="D73" s="1">
        <v>0.49357772736014882</v>
      </c>
    </row>
    <row r="74" spans="1:4" x14ac:dyDescent="0.3">
      <c r="A74" t="s">
        <v>174</v>
      </c>
      <c r="C74" s="1"/>
      <c r="D74" s="1"/>
    </row>
    <row r="75" spans="1:4" x14ac:dyDescent="0.3">
      <c r="C75" s="1"/>
      <c r="D75" s="1"/>
    </row>
    <row r="76" spans="1:4" x14ac:dyDescent="0.3">
      <c r="A76" s="13" t="s">
        <v>331</v>
      </c>
      <c r="C76" s="1"/>
      <c r="D76" s="1"/>
    </row>
    <row r="77" spans="1:4" x14ac:dyDescent="0.3">
      <c r="A77" t="s">
        <v>190</v>
      </c>
      <c r="B77" s="9" t="s">
        <v>159</v>
      </c>
      <c r="C77" s="9" t="s">
        <v>276</v>
      </c>
      <c r="D77" s="1"/>
    </row>
    <row r="78" spans="1:4" x14ac:dyDescent="0.3">
      <c r="A78" t="s">
        <v>16</v>
      </c>
      <c r="B78" s="1">
        <v>0.31296847699306646</v>
      </c>
      <c r="C78" s="1">
        <v>0.32815575835062194</v>
      </c>
      <c r="D78" s="1"/>
    </row>
    <row r="79" spans="1:4" x14ac:dyDescent="0.3">
      <c r="A79" t="s">
        <v>191</v>
      </c>
      <c r="B79" s="1">
        <v>0.31160127076134198</v>
      </c>
      <c r="C79" s="1">
        <v>0.331151943153419</v>
      </c>
      <c r="D79" s="1"/>
    </row>
    <row r="80" spans="1:4" x14ac:dyDescent="0.3">
      <c r="A80" t="s">
        <v>192</v>
      </c>
      <c r="B80" s="1">
        <v>0.23267767629270955</v>
      </c>
      <c r="C80" s="1">
        <v>0.24171249306770107</v>
      </c>
      <c r="D80" s="1"/>
    </row>
    <row r="81" spans="1:5" x14ac:dyDescent="0.3">
      <c r="A81" t="s">
        <v>193</v>
      </c>
      <c r="B81" s="1">
        <v>0.68403648054073685</v>
      </c>
      <c r="C81" s="1">
        <v>0.67435487209646505</v>
      </c>
      <c r="D81" s="1"/>
    </row>
    <row r="82" spans="1:5" x14ac:dyDescent="0.3">
      <c r="A82" t="s">
        <v>194</v>
      </c>
      <c r="B82" s="1">
        <v>0.67496376454138984</v>
      </c>
      <c r="C82" s="1">
        <v>0.65720178674206609</v>
      </c>
      <c r="D82" s="1"/>
    </row>
    <row r="83" spans="1:5" x14ac:dyDescent="0.3">
      <c r="A83" t="s">
        <v>195</v>
      </c>
      <c r="B83" s="1">
        <v>0.6509917518436219</v>
      </c>
      <c r="C83" s="1">
        <v>0.67770161768836845</v>
      </c>
      <c r="D83" s="1"/>
    </row>
    <row r="84" spans="1:5" x14ac:dyDescent="0.3">
      <c r="A84" t="s">
        <v>196</v>
      </c>
      <c r="B84" s="1">
        <v>0.74032630642604325</v>
      </c>
      <c r="C84" s="1">
        <v>0.73939692293989501</v>
      </c>
      <c r="D84" s="1"/>
    </row>
    <row r="85" spans="1:5" x14ac:dyDescent="0.3">
      <c r="A85" t="s">
        <v>17</v>
      </c>
      <c r="B85" s="1">
        <v>0.45499056468017696</v>
      </c>
      <c r="C85" s="1">
        <v>0.45767502262974968</v>
      </c>
      <c r="D85" s="1"/>
    </row>
    <row r="86" spans="1:5" x14ac:dyDescent="0.3">
      <c r="A86" t="s">
        <v>197</v>
      </c>
      <c r="B86" s="1">
        <v>0.65745196724964849</v>
      </c>
      <c r="C86" s="1">
        <v>0.66633338583576307</v>
      </c>
      <c r="D86" s="1"/>
    </row>
    <row r="87" spans="1:5" x14ac:dyDescent="0.3">
      <c r="A87" t="s">
        <v>198</v>
      </c>
      <c r="B87" s="1">
        <v>0.3941062622746575</v>
      </c>
      <c r="C87" s="1">
        <v>0.41612996940455482</v>
      </c>
      <c r="D87" s="1"/>
    </row>
    <row r="88" spans="1:5" x14ac:dyDescent="0.3">
      <c r="A88" t="s">
        <v>45</v>
      </c>
      <c r="B88" s="1">
        <v>0.5134673338509711</v>
      </c>
      <c r="C88" s="1">
        <v>0.52049976439862011</v>
      </c>
      <c r="D88" s="1"/>
    </row>
    <row r="89" spans="1:5" x14ac:dyDescent="0.3">
      <c r="A89" t="s">
        <v>174</v>
      </c>
      <c r="C89" s="1"/>
      <c r="D89" s="1"/>
    </row>
    <row r="90" spans="1:5" x14ac:dyDescent="0.3">
      <c r="C90" s="1"/>
      <c r="D90" s="1"/>
    </row>
    <row r="91" spans="1:5" x14ac:dyDescent="0.3">
      <c r="A91" s="13" t="s">
        <v>501</v>
      </c>
    </row>
    <row r="92" spans="1:5" x14ac:dyDescent="0.3">
      <c r="A92" t="s">
        <v>39</v>
      </c>
      <c r="B92" t="s">
        <v>42</v>
      </c>
      <c r="C92" s="9" t="s">
        <v>46</v>
      </c>
      <c r="D92" s="9" t="s">
        <v>177</v>
      </c>
      <c r="E92" s="9" t="s">
        <v>44</v>
      </c>
    </row>
    <row r="93" spans="1:5" x14ac:dyDescent="0.3">
      <c r="A93" t="s">
        <v>2</v>
      </c>
      <c r="B93" t="s">
        <v>27</v>
      </c>
      <c r="C93" s="7">
        <v>30</v>
      </c>
      <c r="D93" s="7">
        <v>20</v>
      </c>
      <c r="E93" s="7">
        <v>10</v>
      </c>
    </row>
    <row r="94" spans="1:5" x14ac:dyDescent="0.3">
      <c r="B94" t="s">
        <v>28</v>
      </c>
      <c r="C94" s="7">
        <v>70</v>
      </c>
      <c r="D94" s="7">
        <v>43</v>
      </c>
      <c r="E94" s="7">
        <v>27</v>
      </c>
    </row>
    <row r="95" spans="1:5" x14ac:dyDescent="0.3">
      <c r="A95" t="s">
        <v>3</v>
      </c>
      <c r="B95" t="s">
        <v>27</v>
      </c>
      <c r="C95" s="7">
        <v>19</v>
      </c>
      <c r="D95" s="7">
        <v>11</v>
      </c>
      <c r="E95" s="7">
        <v>8</v>
      </c>
    </row>
    <row r="96" spans="1:5" x14ac:dyDescent="0.3">
      <c r="B96" t="s">
        <v>28</v>
      </c>
      <c r="C96" s="7">
        <v>59</v>
      </c>
      <c r="D96" s="7">
        <v>44</v>
      </c>
      <c r="E96" s="7">
        <v>15</v>
      </c>
    </row>
    <row r="97" spans="1:5" x14ac:dyDescent="0.3">
      <c r="A97" t="s">
        <v>4</v>
      </c>
      <c r="B97" t="s">
        <v>27</v>
      </c>
      <c r="C97" s="7">
        <v>36</v>
      </c>
      <c r="D97" s="7">
        <v>26</v>
      </c>
      <c r="E97" s="7">
        <v>10</v>
      </c>
    </row>
    <row r="98" spans="1:5" x14ac:dyDescent="0.3">
      <c r="B98" t="s">
        <v>28</v>
      </c>
      <c r="C98" s="7">
        <v>55</v>
      </c>
      <c r="D98" s="7">
        <v>41</v>
      </c>
      <c r="E98" s="7">
        <v>14</v>
      </c>
    </row>
    <row r="99" spans="1:5" x14ac:dyDescent="0.3">
      <c r="A99" t="s">
        <v>5</v>
      </c>
      <c r="B99" t="s">
        <v>27</v>
      </c>
      <c r="C99" s="7">
        <v>34</v>
      </c>
      <c r="D99" s="7">
        <v>30</v>
      </c>
      <c r="E99" s="7">
        <v>4</v>
      </c>
    </row>
    <row r="100" spans="1:5" x14ac:dyDescent="0.3">
      <c r="B100" t="s">
        <v>28</v>
      </c>
      <c r="C100" s="7">
        <v>64</v>
      </c>
      <c r="D100" s="7">
        <v>53</v>
      </c>
      <c r="E100" s="7">
        <v>11</v>
      </c>
    </row>
    <row r="101" spans="1:5" x14ac:dyDescent="0.3">
      <c r="A101" s="14">
        <v>2021</v>
      </c>
      <c r="B101" t="s">
        <v>27</v>
      </c>
      <c r="C101" s="7">
        <v>56</v>
      </c>
      <c r="D101" s="7">
        <v>50</v>
      </c>
      <c r="E101" s="7">
        <v>6</v>
      </c>
    </row>
    <row r="102" spans="1:5" x14ac:dyDescent="0.3">
      <c r="A102" s="14"/>
      <c r="B102" t="s">
        <v>28</v>
      </c>
      <c r="C102" s="7">
        <v>75</v>
      </c>
      <c r="D102" s="7">
        <v>63</v>
      </c>
      <c r="E102" s="7">
        <v>12</v>
      </c>
    </row>
    <row r="103" spans="1:5" x14ac:dyDescent="0.3">
      <c r="A103" s="14">
        <v>2022</v>
      </c>
      <c r="B103" t="s">
        <v>27</v>
      </c>
      <c r="C103" s="7">
        <v>27</v>
      </c>
      <c r="D103" s="7">
        <v>22</v>
      </c>
      <c r="E103" s="7">
        <v>5</v>
      </c>
    </row>
    <row r="104" spans="1:5" x14ac:dyDescent="0.3">
      <c r="B104" t="s">
        <v>28</v>
      </c>
      <c r="C104" s="7">
        <v>56</v>
      </c>
      <c r="D104" s="7">
        <v>51</v>
      </c>
      <c r="E104" s="7">
        <v>5</v>
      </c>
    </row>
    <row r="105" spans="1:5" x14ac:dyDescent="0.3">
      <c r="A105" t="s">
        <v>471</v>
      </c>
      <c r="C105" s="7"/>
      <c r="D105" s="7"/>
      <c r="E105" s="7"/>
    </row>
    <row r="106" spans="1:5" x14ac:dyDescent="0.3">
      <c r="C106" s="7"/>
      <c r="D106" s="7"/>
      <c r="E106" s="7"/>
    </row>
    <row r="107" spans="1:5" x14ac:dyDescent="0.3">
      <c r="A107" s="13" t="s">
        <v>332</v>
      </c>
      <c r="C107" s="7"/>
      <c r="D107" s="7"/>
      <c r="E107" s="7"/>
    </row>
    <row r="108" spans="1:5" x14ac:dyDescent="0.3">
      <c r="A108" t="s">
        <v>39</v>
      </c>
      <c r="B108" t="s">
        <v>42</v>
      </c>
      <c r="C108" s="25" t="s">
        <v>43</v>
      </c>
      <c r="D108" s="25" t="s">
        <v>44</v>
      </c>
      <c r="E108" s="7"/>
    </row>
    <row r="109" spans="1:5" x14ac:dyDescent="0.3">
      <c r="A109" t="s">
        <v>2</v>
      </c>
      <c r="B109" t="s">
        <v>27</v>
      </c>
      <c r="C109" s="1">
        <v>0.66666666666666663</v>
      </c>
      <c r="D109" s="1">
        <v>0.33333333333333331</v>
      </c>
      <c r="E109" s="7"/>
    </row>
    <row r="110" spans="1:5" x14ac:dyDescent="0.3">
      <c r="B110" t="s">
        <v>28</v>
      </c>
      <c r="C110" s="1">
        <v>0.61428571428571432</v>
      </c>
      <c r="D110" s="1">
        <v>0.38571428571428573</v>
      </c>
      <c r="E110" s="7"/>
    </row>
    <row r="111" spans="1:5" x14ac:dyDescent="0.3">
      <c r="B111" t="s">
        <v>10</v>
      </c>
      <c r="C111" s="1">
        <v>0.63</v>
      </c>
      <c r="D111" s="1">
        <v>0.37</v>
      </c>
      <c r="E111" s="7"/>
    </row>
    <row r="112" spans="1:5" x14ac:dyDescent="0.3">
      <c r="A112" t="s">
        <v>3</v>
      </c>
      <c r="B112" t="s">
        <v>27</v>
      </c>
      <c r="C112" s="1">
        <v>0.57894736842105265</v>
      </c>
      <c r="D112" s="1">
        <v>0.42105263157894735</v>
      </c>
      <c r="E112" s="7"/>
    </row>
    <row r="113" spans="1:5" x14ac:dyDescent="0.3">
      <c r="B113" t="s">
        <v>28</v>
      </c>
      <c r="C113" s="1">
        <v>0.74576271186440679</v>
      </c>
      <c r="D113" s="1">
        <v>0.25423728813559321</v>
      </c>
      <c r="E113" s="7"/>
    </row>
    <row r="114" spans="1:5" x14ac:dyDescent="0.3">
      <c r="B114" t="s">
        <v>10</v>
      </c>
      <c r="C114" s="1">
        <v>0.70512820512820518</v>
      </c>
      <c r="D114" s="1">
        <v>0.29487179487179488</v>
      </c>
      <c r="E114" s="7"/>
    </row>
    <row r="115" spans="1:5" x14ac:dyDescent="0.3">
      <c r="A115" t="s">
        <v>4</v>
      </c>
      <c r="B115" t="s">
        <v>27</v>
      </c>
      <c r="C115" s="1">
        <v>0.72222222222222221</v>
      </c>
      <c r="D115" s="1">
        <v>0.27777777777777779</v>
      </c>
      <c r="E115" s="7"/>
    </row>
    <row r="116" spans="1:5" x14ac:dyDescent="0.3">
      <c r="B116" t="s">
        <v>28</v>
      </c>
      <c r="C116" s="1">
        <v>0.74545454545454548</v>
      </c>
      <c r="D116" s="1">
        <v>0.25454545454545452</v>
      </c>
      <c r="E116" s="7"/>
    </row>
    <row r="117" spans="1:5" x14ac:dyDescent="0.3">
      <c r="B117" t="s">
        <v>10</v>
      </c>
      <c r="C117" s="1">
        <v>0.73626373626373631</v>
      </c>
      <c r="D117" s="1">
        <v>0.26373626373626374</v>
      </c>
      <c r="E117" s="7"/>
    </row>
    <row r="118" spans="1:5" x14ac:dyDescent="0.3">
      <c r="A118" t="s">
        <v>5</v>
      </c>
      <c r="B118" t="s">
        <v>27</v>
      </c>
      <c r="C118" s="1">
        <v>0.88235294117647056</v>
      </c>
      <c r="D118" s="1">
        <v>0.11764705882352941</v>
      </c>
      <c r="E118" s="7"/>
    </row>
    <row r="119" spans="1:5" x14ac:dyDescent="0.3">
      <c r="B119" t="s">
        <v>28</v>
      </c>
      <c r="C119" s="1">
        <v>0.828125</v>
      </c>
      <c r="D119" s="1">
        <v>0.171875</v>
      </c>
      <c r="E119" s="7"/>
    </row>
    <row r="120" spans="1:5" x14ac:dyDescent="0.3">
      <c r="B120" t="s">
        <v>10</v>
      </c>
      <c r="C120" s="1">
        <v>0.84693877551020413</v>
      </c>
      <c r="D120" s="1">
        <v>0.15306122448979592</v>
      </c>
      <c r="E120" s="7"/>
    </row>
    <row r="121" spans="1:5" x14ac:dyDescent="0.3">
      <c r="A121" s="14">
        <v>2021</v>
      </c>
      <c r="B121" t="s">
        <v>27</v>
      </c>
      <c r="C121" s="1">
        <v>0.8928571428571429</v>
      </c>
      <c r="D121" s="1">
        <v>0.10714285714285714</v>
      </c>
      <c r="E121" s="7"/>
    </row>
    <row r="122" spans="1:5" x14ac:dyDescent="0.3">
      <c r="B122" t="s">
        <v>28</v>
      </c>
      <c r="C122" s="1">
        <v>0.84</v>
      </c>
      <c r="D122" s="1">
        <v>0.16</v>
      </c>
      <c r="E122" s="7"/>
    </row>
    <row r="123" spans="1:5" x14ac:dyDescent="0.3">
      <c r="B123" t="s">
        <v>10</v>
      </c>
      <c r="C123" s="1">
        <v>0.86923076923076925</v>
      </c>
      <c r="D123" s="1">
        <v>0.13076923076923078</v>
      </c>
      <c r="E123" s="7"/>
    </row>
    <row r="124" spans="1:5" x14ac:dyDescent="0.3">
      <c r="A124" s="14">
        <v>2022</v>
      </c>
      <c r="B124" t="s">
        <v>27</v>
      </c>
      <c r="C124" s="1">
        <v>0.85</v>
      </c>
      <c r="D124" s="1">
        <v>0.15</v>
      </c>
      <c r="E124" s="7"/>
    </row>
    <row r="125" spans="1:5" x14ac:dyDescent="0.3">
      <c r="A125" s="14"/>
      <c r="B125" t="s">
        <v>28</v>
      </c>
      <c r="C125" s="1">
        <v>0.93</v>
      </c>
      <c r="D125" s="1">
        <v>7.0000000000000007E-2</v>
      </c>
      <c r="E125" s="7"/>
    </row>
    <row r="126" spans="1:5" x14ac:dyDescent="0.3">
      <c r="B126" t="s">
        <v>10</v>
      </c>
      <c r="C126" s="1">
        <v>0.9</v>
      </c>
      <c r="D126" s="1">
        <v>0.1</v>
      </c>
      <c r="E126" s="7"/>
    </row>
    <row r="127" spans="1:5" x14ac:dyDescent="0.3">
      <c r="A127" t="s">
        <v>174</v>
      </c>
      <c r="C127" s="1"/>
      <c r="D127" s="1"/>
      <c r="E127" s="7"/>
    </row>
    <row r="128" spans="1:5" x14ac:dyDescent="0.3">
      <c r="C128" s="7"/>
      <c r="D128" s="7"/>
      <c r="E128" s="7"/>
    </row>
    <row r="129" spans="1:6" x14ac:dyDescent="0.3">
      <c r="A129" s="13" t="s">
        <v>333</v>
      </c>
    </row>
    <row r="130" spans="1:6" x14ac:dyDescent="0.3">
      <c r="A130" t="s">
        <v>39</v>
      </c>
      <c r="B130" s="9" t="s">
        <v>16</v>
      </c>
      <c r="C130" s="10" t="s">
        <v>40</v>
      </c>
      <c r="D130" s="10" t="s">
        <v>41</v>
      </c>
      <c r="E130" s="10" t="s">
        <v>19</v>
      </c>
    </row>
    <row r="131" spans="1:6" x14ac:dyDescent="0.3">
      <c r="A131" s="14">
        <v>2016</v>
      </c>
      <c r="B131" s="1">
        <v>1</v>
      </c>
      <c r="C131" s="1">
        <v>0.91743119266055051</v>
      </c>
      <c r="D131" s="1">
        <v>0.90277777777777779</v>
      </c>
      <c r="E131" s="1">
        <v>0.91449814126394047</v>
      </c>
    </row>
    <row r="132" spans="1:6" x14ac:dyDescent="0.3">
      <c r="A132" s="14">
        <v>2017</v>
      </c>
      <c r="B132" s="1">
        <v>0.86956521739130432</v>
      </c>
      <c r="C132" s="1">
        <v>0.85599999999999998</v>
      </c>
      <c r="D132" s="1">
        <v>0.8582677165354331</v>
      </c>
      <c r="E132" s="1">
        <v>0.87</v>
      </c>
    </row>
    <row r="133" spans="1:6" x14ac:dyDescent="0.3">
      <c r="A133" s="14">
        <v>2018</v>
      </c>
      <c r="B133" s="1">
        <v>1</v>
      </c>
      <c r="C133" s="1">
        <v>0.81052631578947365</v>
      </c>
      <c r="D133" s="1">
        <v>0.9098360655737705</v>
      </c>
      <c r="E133" s="1">
        <v>0.875</v>
      </c>
    </row>
    <row r="134" spans="1:6" x14ac:dyDescent="0.3">
      <c r="A134" s="14">
        <v>2019</v>
      </c>
      <c r="B134" s="1">
        <v>1</v>
      </c>
      <c r="C134" s="1">
        <v>0.85365853658536583</v>
      </c>
      <c r="D134" s="1">
        <v>0.91228070175438591</v>
      </c>
      <c r="E134" s="1">
        <v>0.8901960784313725</v>
      </c>
    </row>
    <row r="135" spans="1:6" x14ac:dyDescent="0.3">
      <c r="A135" s="14">
        <v>2020</v>
      </c>
      <c r="B135" s="1">
        <v>0.94117647058823528</v>
      </c>
      <c r="C135" s="1">
        <v>0.9263157894736842</v>
      </c>
      <c r="D135" s="1">
        <v>0.92592592592592593</v>
      </c>
      <c r="E135" s="1">
        <v>0.93</v>
      </c>
    </row>
    <row r="136" spans="1:6" x14ac:dyDescent="0.3">
      <c r="A136" s="14">
        <v>2021</v>
      </c>
      <c r="B136" s="1">
        <v>0.8</v>
      </c>
      <c r="C136" s="1">
        <v>0.88</v>
      </c>
      <c r="D136" s="1">
        <v>0.92</v>
      </c>
      <c r="E136" s="1">
        <v>0.89</v>
      </c>
    </row>
    <row r="137" spans="1:6" x14ac:dyDescent="0.3">
      <c r="A137" t="s">
        <v>260</v>
      </c>
      <c r="B137" s="1"/>
      <c r="C137" s="1"/>
      <c r="D137" s="1"/>
      <c r="E137" s="1"/>
    </row>
    <row r="138" spans="1:6" x14ac:dyDescent="0.3">
      <c r="B138" s="1"/>
      <c r="C138" s="1"/>
      <c r="D138" s="1"/>
      <c r="E138" s="1"/>
    </row>
    <row r="139" spans="1:6" x14ac:dyDescent="0.3">
      <c r="A139" s="13" t="s">
        <v>334</v>
      </c>
    </row>
    <row r="140" spans="1:6" x14ac:dyDescent="0.3">
      <c r="A140" t="s">
        <v>42</v>
      </c>
      <c r="B140" s="9" t="s">
        <v>39</v>
      </c>
      <c r="C140" s="10" t="s">
        <v>35</v>
      </c>
      <c r="D140" s="10" t="s">
        <v>36</v>
      </c>
      <c r="E140" s="10" t="s">
        <v>37</v>
      </c>
      <c r="F140" s="10" t="s">
        <v>38</v>
      </c>
    </row>
    <row r="141" spans="1:6" x14ac:dyDescent="0.3">
      <c r="A141" t="s">
        <v>28</v>
      </c>
      <c r="B141">
        <v>2017</v>
      </c>
      <c r="C141" s="5">
        <v>0.628</v>
      </c>
      <c r="D141" s="5">
        <v>0.48799999999999999</v>
      </c>
      <c r="E141" s="5">
        <v>0.40699999999999997</v>
      </c>
      <c r="F141" s="5">
        <v>0.34899999999999998</v>
      </c>
    </row>
    <row r="142" spans="1:6" x14ac:dyDescent="0.3">
      <c r="B142">
        <v>2018</v>
      </c>
      <c r="C142" s="5">
        <v>0.62</v>
      </c>
      <c r="D142" s="5">
        <v>0.48499999999999999</v>
      </c>
      <c r="E142" s="5">
        <v>0.40899999999999997</v>
      </c>
      <c r="F142" s="5">
        <v>0.375</v>
      </c>
    </row>
    <row r="143" spans="1:6" x14ac:dyDescent="0.3">
      <c r="B143">
        <v>2019</v>
      </c>
      <c r="C143" s="5">
        <v>0.60729999999999995</v>
      </c>
      <c r="D143" s="5">
        <v>0.4904</v>
      </c>
      <c r="E143" s="5">
        <v>0.40949999999999998</v>
      </c>
      <c r="F143" s="5">
        <v>0.37519999999999998</v>
      </c>
    </row>
    <row r="144" spans="1:6" x14ac:dyDescent="0.3">
      <c r="B144">
        <v>2020</v>
      </c>
      <c r="C144" s="5">
        <v>0.59599999999999997</v>
      </c>
      <c r="D144" s="5">
        <v>0.47</v>
      </c>
      <c r="E144" s="5">
        <v>0.41399999999999998</v>
      </c>
      <c r="F144" s="5">
        <v>0.36799999999999999</v>
      </c>
    </row>
    <row r="145" spans="1:6" x14ac:dyDescent="0.3">
      <c r="B145">
        <v>2021</v>
      </c>
      <c r="C145" s="5">
        <v>0.59599999999999997</v>
      </c>
      <c r="D145" s="5">
        <v>0.46400000000000002</v>
      </c>
      <c r="E145" s="5">
        <v>0.43</v>
      </c>
      <c r="F145" s="5">
        <v>0.35399999999999998</v>
      </c>
    </row>
    <row r="146" spans="1:6" x14ac:dyDescent="0.3">
      <c r="B146">
        <v>2022</v>
      </c>
      <c r="C146" s="5">
        <v>0.57999999999999996</v>
      </c>
      <c r="D146" s="5">
        <v>0.45600000000000002</v>
      </c>
      <c r="E146" s="5">
        <v>0.41499999999999998</v>
      </c>
      <c r="F146" s="5">
        <v>0.34799999999999998</v>
      </c>
    </row>
    <row r="147" spans="1:6" x14ac:dyDescent="0.3">
      <c r="A147" t="s">
        <v>27</v>
      </c>
      <c r="B147">
        <v>2017</v>
      </c>
      <c r="C147" s="5">
        <v>0.372</v>
      </c>
      <c r="D147" s="5">
        <v>0.51200000000000001</v>
      </c>
      <c r="E147" s="5">
        <v>0.59299999999999997</v>
      </c>
      <c r="F147" s="5">
        <v>0.65100000000000002</v>
      </c>
    </row>
    <row r="148" spans="1:6" x14ac:dyDescent="0.3">
      <c r="B148">
        <v>2018</v>
      </c>
      <c r="C148" s="5">
        <v>0.38</v>
      </c>
      <c r="D148" s="5">
        <v>0.51500000000000001</v>
      </c>
      <c r="E148" s="5">
        <v>0.59099999999999997</v>
      </c>
      <c r="F148" s="5">
        <v>0.625</v>
      </c>
    </row>
    <row r="149" spans="1:6" x14ac:dyDescent="0.3">
      <c r="B149">
        <v>2019</v>
      </c>
      <c r="C149" s="5">
        <v>0.39269999999999999</v>
      </c>
      <c r="D149" s="5">
        <v>0.50960000000000005</v>
      </c>
      <c r="E149" s="5">
        <v>0.59050000000000002</v>
      </c>
      <c r="F149" s="5">
        <v>0.62480000000000002</v>
      </c>
    </row>
    <row r="150" spans="1:6" x14ac:dyDescent="0.3">
      <c r="B150">
        <v>2020</v>
      </c>
      <c r="C150" s="5">
        <v>0.40400000000000003</v>
      </c>
      <c r="D150" s="5">
        <v>0.53</v>
      </c>
      <c r="E150" s="5">
        <v>0.58599999999999997</v>
      </c>
      <c r="F150" s="5">
        <v>0.63200000000000001</v>
      </c>
    </row>
    <row r="151" spans="1:6" x14ac:dyDescent="0.3">
      <c r="B151">
        <v>2021</v>
      </c>
      <c r="C151" s="5">
        <v>0.40400000000000003</v>
      </c>
      <c r="D151" s="5">
        <v>0.53600000000000003</v>
      </c>
      <c r="E151" s="5">
        <v>0.56999999999999995</v>
      </c>
      <c r="F151" s="5">
        <v>0.64600000000000002</v>
      </c>
    </row>
    <row r="152" spans="1:6" x14ac:dyDescent="0.3">
      <c r="B152">
        <v>2022</v>
      </c>
      <c r="C152" s="5">
        <v>0.42</v>
      </c>
      <c r="D152" s="5">
        <v>0.54400000000000004</v>
      </c>
      <c r="E152" s="5">
        <v>0.58499999999999996</v>
      </c>
      <c r="F152" s="5">
        <v>0.65200000000000002</v>
      </c>
    </row>
    <row r="153" spans="1:6" x14ac:dyDescent="0.3">
      <c r="A153" t="s">
        <v>271</v>
      </c>
    </row>
    <row r="155" spans="1:6" x14ac:dyDescent="0.3">
      <c r="A155" s="13" t="s">
        <v>335</v>
      </c>
    </row>
    <row r="156" spans="1:6" x14ac:dyDescent="0.3">
      <c r="A156" t="s">
        <v>180</v>
      </c>
      <c r="B156" s="9" t="s">
        <v>46</v>
      </c>
      <c r="C156" s="9" t="s">
        <v>47</v>
      </c>
      <c r="D156" s="9" t="s">
        <v>181</v>
      </c>
      <c r="E156" s="9" t="s">
        <v>182</v>
      </c>
    </row>
    <row r="157" spans="1:6" x14ac:dyDescent="0.3">
      <c r="A157" t="s">
        <v>27</v>
      </c>
      <c r="B157" s="1">
        <v>0.3403846153846154</v>
      </c>
      <c r="C157" s="1">
        <v>0.38866396761133604</v>
      </c>
      <c r="D157" s="1">
        <v>0.44444444444444442</v>
      </c>
      <c r="E157" s="1">
        <v>0.42857142857142855</v>
      </c>
    </row>
    <row r="158" spans="1:6" x14ac:dyDescent="0.3">
      <c r="A158" t="s">
        <v>28</v>
      </c>
      <c r="B158" s="1">
        <v>0.59663461538461537</v>
      </c>
      <c r="C158" s="1">
        <v>0.56275303643724695</v>
      </c>
      <c r="D158" s="1">
        <v>0.47222222222222221</v>
      </c>
      <c r="E158" s="1">
        <v>0.48571428571428571</v>
      </c>
    </row>
    <row r="159" spans="1:6" x14ac:dyDescent="0.3">
      <c r="A159" t="s">
        <v>61</v>
      </c>
      <c r="B159" s="1">
        <v>6.2980769230769229E-2</v>
      </c>
      <c r="C159" s="1">
        <v>4.8582995951417005E-2</v>
      </c>
      <c r="D159" s="1">
        <v>8.3333333333333329E-2</v>
      </c>
      <c r="E159" s="1">
        <v>8.5714285714285715E-2</v>
      </c>
    </row>
    <row r="160" spans="1:6" x14ac:dyDescent="0.3">
      <c r="A160" t="s">
        <v>45</v>
      </c>
      <c r="B160" s="7">
        <v>2080</v>
      </c>
      <c r="C160" s="7">
        <v>247</v>
      </c>
      <c r="D160" s="7">
        <v>36</v>
      </c>
      <c r="E160" s="7">
        <v>35</v>
      </c>
    </row>
    <row r="161" spans="1:6" x14ac:dyDescent="0.3">
      <c r="A161" t="s">
        <v>285</v>
      </c>
      <c r="B161" s="1"/>
      <c r="C161" s="1"/>
      <c r="D161" s="1"/>
      <c r="E161" s="1"/>
    </row>
    <row r="163" spans="1:6" x14ac:dyDescent="0.3">
      <c r="A163" s="13" t="s">
        <v>336</v>
      </c>
    </row>
    <row r="164" spans="1:6" x14ac:dyDescent="0.3">
      <c r="A164" t="s">
        <v>33</v>
      </c>
      <c r="B164" s="9" t="s">
        <v>39</v>
      </c>
      <c r="C164" s="14" t="s">
        <v>42</v>
      </c>
      <c r="D164" s="9" t="s">
        <v>46</v>
      </c>
      <c r="E164" s="9" t="s">
        <v>47</v>
      </c>
      <c r="F164" s="9" t="s">
        <v>48</v>
      </c>
    </row>
    <row r="165" spans="1:6" x14ac:dyDescent="0.3">
      <c r="A165" t="s">
        <v>16</v>
      </c>
      <c r="B165">
        <v>2020</v>
      </c>
      <c r="C165" t="s">
        <v>27</v>
      </c>
      <c r="D165" s="1">
        <v>0.38810741687979539</v>
      </c>
      <c r="E165" s="1">
        <v>0.40076335877862596</v>
      </c>
      <c r="F165" s="1">
        <v>0.45833333333333331</v>
      </c>
    </row>
    <row r="166" spans="1:6" x14ac:dyDescent="0.3">
      <c r="C166" t="s">
        <v>28</v>
      </c>
      <c r="D166" s="1">
        <v>0.55434782608695654</v>
      </c>
      <c r="E166" s="1">
        <v>0.56488549618320616</v>
      </c>
      <c r="F166" s="1">
        <v>0.5</v>
      </c>
    </row>
    <row r="167" spans="1:6" x14ac:dyDescent="0.3">
      <c r="B167">
        <v>2021</v>
      </c>
      <c r="C167" t="s">
        <v>27</v>
      </c>
      <c r="D167" s="1">
        <v>0.40744060959211115</v>
      </c>
      <c r="E167" s="1">
        <v>0.44884488448844884</v>
      </c>
      <c r="F167" s="1">
        <v>0.4925373134328358</v>
      </c>
    </row>
    <row r="168" spans="1:6" x14ac:dyDescent="0.3">
      <c r="C168" t="s">
        <v>28</v>
      </c>
      <c r="D168" s="1">
        <v>0.53742716270730617</v>
      </c>
      <c r="E168" s="1">
        <v>0.49834983498349833</v>
      </c>
      <c r="F168" s="1">
        <v>0.4925373134328358</v>
      </c>
    </row>
    <row r="169" spans="1:6" x14ac:dyDescent="0.3">
      <c r="B169">
        <v>2022</v>
      </c>
      <c r="C169" t="s">
        <v>27</v>
      </c>
      <c r="D169" s="1">
        <v>0.33806146572104018</v>
      </c>
      <c r="E169" s="1">
        <v>0.3719676549865229</v>
      </c>
      <c r="F169" s="1">
        <v>0.46052631578947367</v>
      </c>
    </row>
    <row r="170" spans="1:6" x14ac:dyDescent="0.3">
      <c r="C170" t="s">
        <v>28</v>
      </c>
      <c r="D170" s="1">
        <v>0.60047281323877066</v>
      </c>
      <c r="E170" s="1">
        <v>0.58490566037735847</v>
      </c>
      <c r="F170" s="1">
        <v>0.44736842105263158</v>
      </c>
    </row>
    <row r="171" spans="1:6" x14ac:dyDescent="0.3">
      <c r="A171" t="s">
        <v>17</v>
      </c>
      <c r="B171">
        <v>2020</v>
      </c>
      <c r="C171" t="s">
        <v>27</v>
      </c>
      <c r="D171" s="1">
        <v>0.38703203396372055</v>
      </c>
      <c r="E171" s="1">
        <v>0.38458755426917512</v>
      </c>
      <c r="F171" s="1">
        <v>0.40361445783132532</v>
      </c>
    </row>
    <row r="172" spans="1:6" x14ac:dyDescent="0.3">
      <c r="C172" t="s">
        <v>28</v>
      </c>
      <c r="D172" s="1">
        <v>0.58124276341181014</v>
      </c>
      <c r="E172" s="1">
        <v>0.57923299565846598</v>
      </c>
      <c r="F172" s="1">
        <v>0.57228915662650603</v>
      </c>
    </row>
    <row r="173" spans="1:6" x14ac:dyDescent="0.3">
      <c r="B173">
        <v>2021</v>
      </c>
      <c r="C173" t="s">
        <v>27</v>
      </c>
      <c r="D173" s="1">
        <v>0.40308426893792748</v>
      </c>
      <c r="E173" s="1">
        <v>0.45091359554041499</v>
      </c>
      <c r="F173" s="1">
        <v>0.42458100558659218</v>
      </c>
    </row>
    <row r="174" spans="1:6" x14ac:dyDescent="0.3">
      <c r="C174" t="s">
        <v>28</v>
      </c>
      <c r="D174" s="1">
        <v>0.55703961801522772</v>
      </c>
      <c r="E174" s="1">
        <v>0.50758748838649737</v>
      </c>
      <c r="F174" s="1">
        <v>0.52327746741154557</v>
      </c>
    </row>
    <row r="175" spans="1:6" x14ac:dyDescent="0.3">
      <c r="B175">
        <v>2022</v>
      </c>
      <c r="C175" t="s">
        <v>27</v>
      </c>
      <c r="D175" s="1">
        <v>0.38676390720769649</v>
      </c>
      <c r="E175" s="1">
        <v>0.44385527136618841</v>
      </c>
      <c r="F175" s="1">
        <v>0.4375</v>
      </c>
    </row>
    <row r="176" spans="1:6" x14ac:dyDescent="0.3">
      <c r="C176" t="s">
        <v>28</v>
      </c>
      <c r="D176" s="1">
        <v>0.56559857242609979</v>
      </c>
      <c r="E176" s="1">
        <v>0.51029320024953218</v>
      </c>
      <c r="F176" s="1">
        <v>0.50183823529411764</v>
      </c>
    </row>
    <row r="177" spans="1:6" x14ac:dyDescent="0.3">
      <c r="A177" t="s">
        <v>302</v>
      </c>
    </row>
    <row r="179" spans="1:6" x14ac:dyDescent="0.3">
      <c r="A179" s="13" t="s">
        <v>337</v>
      </c>
    </row>
    <row r="180" spans="1:6" x14ac:dyDescent="0.3">
      <c r="A180" t="s">
        <v>33</v>
      </c>
      <c r="B180" s="9" t="s">
        <v>39</v>
      </c>
      <c r="C180" t="s">
        <v>42</v>
      </c>
      <c r="D180" s="9" t="s">
        <v>46</v>
      </c>
      <c r="E180" s="9" t="s">
        <v>47</v>
      </c>
      <c r="F180" s="9" t="s">
        <v>48</v>
      </c>
    </row>
    <row r="181" spans="1:6" x14ac:dyDescent="0.3">
      <c r="A181" t="s">
        <v>20</v>
      </c>
      <c r="B181">
        <v>2020</v>
      </c>
      <c r="C181" t="s">
        <v>27</v>
      </c>
      <c r="D181" s="1">
        <v>0.55686044235662557</v>
      </c>
      <c r="E181" s="1">
        <v>0.58412098298676751</v>
      </c>
      <c r="F181" s="1">
        <v>0.61254612546125464</v>
      </c>
    </row>
    <row r="182" spans="1:6" x14ac:dyDescent="0.3">
      <c r="C182" t="s">
        <v>28</v>
      </c>
      <c r="D182" s="1">
        <v>0.41123507535721276</v>
      </c>
      <c r="E182" s="1">
        <v>0.38894139886578449</v>
      </c>
      <c r="F182" s="1">
        <v>0.34686346863468637</v>
      </c>
    </row>
    <row r="183" spans="1:6" x14ac:dyDescent="0.3">
      <c r="B183">
        <v>2021</v>
      </c>
      <c r="C183" t="s">
        <v>27</v>
      </c>
      <c r="D183" s="1">
        <v>0.54190231362467867</v>
      </c>
      <c r="E183" s="1">
        <v>0.58402203856749313</v>
      </c>
      <c r="F183" s="1">
        <v>0.57920792079207917</v>
      </c>
    </row>
    <row r="184" spans="1:6" x14ac:dyDescent="0.3">
      <c r="C184" t="s">
        <v>28</v>
      </c>
      <c r="D184" s="1">
        <v>0.41748071979434448</v>
      </c>
      <c r="E184" s="1">
        <v>0.37373737373737376</v>
      </c>
      <c r="F184" s="1">
        <v>0.35148514851485146</v>
      </c>
    </row>
    <row r="185" spans="1:6" x14ac:dyDescent="0.3">
      <c r="B185">
        <v>2022</v>
      </c>
      <c r="C185" t="s">
        <v>27</v>
      </c>
      <c r="D185" s="1">
        <v>0.55962320702205093</v>
      </c>
      <c r="E185" s="1">
        <v>0.62104488594554819</v>
      </c>
      <c r="F185" s="1">
        <v>0.62459546925566345</v>
      </c>
    </row>
    <row r="186" spans="1:6" x14ac:dyDescent="0.3">
      <c r="C186" t="s">
        <v>28</v>
      </c>
      <c r="D186" s="1">
        <v>0.38728323699421963</v>
      </c>
      <c r="E186" s="1">
        <v>0.32818248712288445</v>
      </c>
      <c r="F186" s="1">
        <v>0.29126213592233008</v>
      </c>
    </row>
    <row r="187" spans="1:6" x14ac:dyDescent="0.3">
      <c r="A187" t="s">
        <v>18</v>
      </c>
      <c r="B187">
        <v>2020</v>
      </c>
      <c r="C187" t="s">
        <v>27</v>
      </c>
      <c r="D187" s="1">
        <v>0.64365548980933596</v>
      </c>
      <c r="E187" s="1">
        <v>0.68045649072753212</v>
      </c>
      <c r="F187" s="1">
        <v>0.70198675496688745</v>
      </c>
    </row>
    <row r="188" spans="1:6" x14ac:dyDescent="0.3">
      <c r="C188" t="s">
        <v>28</v>
      </c>
      <c r="D188" s="1">
        <v>0.32889546351084814</v>
      </c>
      <c r="E188" s="1">
        <v>0.28911079410366142</v>
      </c>
      <c r="F188" s="1">
        <v>0.25165562913907286</v>
      </c>
    </row>
    <row r="189" spans="1:6" x14ac:dyDescent="0.3">
      <c r="B189">
        <v>2021</v>
      </c>
      <c r="C189" t="s">
        <v>27</v>
      </c>
      <c r="D189" s="1">
        <v>0.60209424083769636</v>
      </c>
      <c r="E189" s="1">
        <v>0.63001293661060798</v>
      </c>
      <c r="F189" s="1">
        <v>0.66952789699570814</v>
      </c>
    </row>
    <row r="190" spans="1:6" x14ac:dyDescent="0.3">
      <c r="C190" t="s">
        <v>28</v>
      </c>
      <c r="D190" s="1">
        <v>0.37102966841186735</v>
      </c>
      <c r="E190" s="1">
        <v>0.34152652005174644</v>
      </c>
      <c r="F190" s="1">
        <v>0.30901287553648071</v>
      </c>
    </row>
    <row r="191" spans="1:6" x14ac:dyDescent="0.3">
      <c r="B191">
        <v>2022</v>
      </c>
      <c r="C191" t="s">
        <v>27</v>
      </c>
      <c r="D191" s="1">
        <v>0.63641618497109831</v>
      </c>
      <c r="E191" s="1">
        <v>0.67751780264496442</v>
      </c>
      <c r="F191" s="1">
        <v>0.6796338672768879</v>
      </c>
    </row>
    <row r="192" spans="1:6" x14ac:dyDescent="0.3">
      <c r="C192" t="s">
        <v>28</v>
      </c>
      <c r="D192" s="1">
        <v>0.31387283236994218</v>
      </c>
      <c r="E192" s="1">
        <v>0.27416073245167855</v>
      </c>
      <c r="F192" s="1">
        <v>0.2585812356979405</v>
      </c>
    </row>
    <row r="193" spans="1:1" x14ac:dyDescent="0.3">
      <c r="A193" t="s">
        <v>303</v>
      </c>
    </row>
  </sheetData>
  <phoneticPr fontId="7" type="noConversion"/>
  <hyperlinks>
    <hyperlink ref="A6" r:id="rId1" xr:uid="{00000000-0004-0000-0300-000000000000}"/>
    <hyperlink ref="A4" location="Notes!A1" display="Notes" xr:uid="{07A1DD34-B9E8-4786-AA09-A88ABE11255E}"/>
    <hyperlink ref="A5" location="'Table of contents'!A1" display="Table of Contents" xr:uid="{C11E443D-38B5-4B05-BE66-AE1C1F908142}"/>
  </hyperlinks>
  <pageMargins left="0.7" right="0.7" top="0.75" bottom="0.75" header="0.3" footer="0.3"/>
  <pageSetup paperSize="9" orientation="portrait" horizontalDpi="4294967293" verticalDpi="0" r:id="rId2"/>
  <tableParts count="1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J117"/>
  <sheetViews>
    <sheetView showGridLines="0" zoomScale="85" zoomScaleNormal="85" workbookViewId="0">
      <selection activeCell="A7" sqref="A7:XFD7"/>
    </sheetView>
  </sheetViews>
  <sheetFormatPr defaultRowHeight="15.05" x14ac:dyDescent="0.3"/>
  <cols>
    <col min="1" max="1" width="35.109375" customWidth="1"/>
    <col min="2" max="2" width="22.88671875" customWidth="1"/>
    <col min="3" max="4" width="12.88671875" customWidth="1"/>
    <col min="5" max="5" width="17.6640625" customWidth="1"/>
    <col min="7" max="7" width="14.5546875" customWidth="1"/>
    <col min="8" max="8" width="15.6640625" customWidth="1"/>
    <col min="9" max="9" width="17.6640625" customWidth="1"/>
  </cols>
  <sheetData>
    <row r="1" spans="1:7" ht="24.25" x14ac:dyDescent="0.45">
      <c r="A1" s="3" t="s">
        <v>338</v>
      </c>
    </row>
    <row r="2" spans="1:7" x14ac:dyDescent="0.3">
      <c r="A2" t="s">
        <v>200</v>
      </c>
    </row>
    <row r="3" spans="1:7" x14ac:dyDescent="0.3">
      <c r="A3" t="s">
        <v>199</v>
      </c>
    </row>
    <row r="4" spans="1:7" x14ac:dyDescent="0.3">
      <c r="A4" s="8" t="s">
        <v>270</v>
      </c>
    </row>
    <row r="5" spans="1:7" x14ac:dyDescent="0.3">
      <c r="A5" s="8" t="s">
        <v>452</v>
      </c>
    </row>
    <row r="6" spans="1:7" x14ac:dyDescent="0.3">
      <c r="A6" s="8" t="s">
        <v>158</v>
      </c>
    </row>
    <row r="7" spans="1:7" x14ac:dyDescent="0.3">
      <c r="A7" t="s">
        <v>529</v>
      </c>
    </row>
    <row r="9" spans="1:7" x14ac:dyDescent="0.3">
      <c r="A9" s="13" t="s">
        <v>339</v>
      </c>
    </row>
    <row r="10" spans="1:7" x14ac:dyDescent="0.3">
      <c r="A10" t="s">
        <v>33</v>
      </c>
      <c r="B10" s="9" t="s">
        <v>2</v>
      </c>
      <c r="C10" s="9" t="s">
        <v>3</v>
      </c>
      <c r="D10" s="9" t="s">
        <v>4</v>
      </c>
      <c r="E10" s="9" t="s">
        <v>5</v>
      </c>
      <c r="F10" s="9" t="s">
        <v>159</v>
      </c>
      <c r="G10" s="9" t="s">
        <v>276</v>
      </c>
    </row>
    <row r="11" spans="1:7" x14ac:dyDescent="0.3">
      <c r="A11" t="s">
        <v>49</v>
      </c>
      <c r="B11" s="1">
        <v>0.08</v>
      </c>
      <c r="C11" s="1">
        <v>0.08</v>
      </c>
      <c r="D11" s="1">
        <v>8.0375011131948823E-2</v>
      </c>
      <c r="E11" s="1">
        <v>8.1548383339113573E-2</v>
      </c>
      <c r="F11" s="1">
        <v>8.5090688891286029E-2</v>
      </c>
      <c r="G11" s="1">
        <v>9.9085174851482521E-2</v>
      </c>
    </row>
    <row r="12" spans="1:7" x14ac:dyDescent="0.3">
      <c r="A12" t="s">
        <v>50</v>
      </c>
      <c r="B12" s="1">
        <v>0.2</v>
      </c>
      <c r="C12" s="1">
        <v>0.21</v>
      </c>
      <c r="D12" s="1">
        <v>0.21803888498026583</v>
      </c>
      <c r="E12" s="1">
        <v>0.22130771196188417</v>
      </c>
      <c r="F12" s="1">
        <v>0.21966060555870331</v>
      </c>
      <c r="G12" s="1">
        <v>0.23102976095505154</v>
      </c>
    </row>
    <row r="13" spans="1:7" x14ac:dyDescent="0.3">
      <c r="A13" t="s">
        <v>20</v>
      </c>
      <c r="B13" s="1">
        <v>0.08</v>
      </c>
      <c r="C13" s="1">
        <v>0.09</v>
      </c>
      <c r="D13" s="1">
        <v>9.7953459650451047E-2</v>
      </c>
      <c r="E13" s="1">
        <v>0.10093099459209282</v>
      </c>
      <c r="F13" s="1">
        <v>0.10360369638314283</v>
      </c>
      <c r="G13" s="1">
        <v>0.11219422818801746</v>
      </c>
    </row>
    <row r="14" spans="1:7" x14ac:dyDescent="0.3">
      <c r="A14" t="s">
        <v>18</v>
      </c>
      <c r="B14" s="1">
        <v>0.1</v>
      </c>
      <c r="C14" s="1">
        <v>0.1</v>
      </c>
      <c r="D14" s="1">
        <v>0.10506134692000467</v>
      </c>
      <c r="E14" s="1">
        <v>0.10780627450467502</v>
      </c>
      <c r="F14" s="1">
        <v>0.11020349405271036</v>
      </c>
      <c r="G14" s="1">
        <v>0.12424446709635807</v>
      </c>
    </row>
    <row r="15" spans="1:7" x14ac:dyDescent="0.3">
      <c r="A15" t="s">
        <v>19</v>
      </c>
      <c r="B15" s="1">
        <v>0.13</v>
      </c>
      <c r="C15" s="1">
        <v>0.13</v>
      </c>
      <c r="D15" s="1">
        <v>0.13850097245834581</v>
      </c>
      <c r="E15" s="1">
        <v>0.14046111023117705</v>
      </c>
      <c r="F15" s="1">
        <v>0.14121149220432391</v>
      </c>
      <c r="G15" s="1">
        <v>0.1516036100824501</v>
      </c>
    </row>
    <row r="16" spans="1:7" x14ac:dyDescent="0.3">
      <c r="A16" t="s">
        <v>312</v>
      </c>
    </row>
    <row r="18" spans="1:8" x14ac:dyDescent="0.3">
      <c r="A18" s="13" t="s">
        <v>340</v>
      </c>
    </row>
    <row r="19" spans="1:8" x14ac:dyDescent="0.3">
      <c r="A19" t="s">
        <v>54</v>
      </c>
      <c r="B19" s="9" t="s">
        <v>2</v>
      </c>
      <c r="C19" s="9" t="s">
        <v>3</v>
      </c>
      <c r="D19" s="9" t="s">
        <v>4</v>
      </c>
      <c r="E19" s="9" t="s">
        <v>5</v>
      </c>
      <c r="F19" s="9" t="s">
        <v>159</v>
      </c>
      <c r="G19" s="9" t="s">
        <v>276</v>
      </c>
      <c r="H19" s="9" t="s">
        <v>188</v>
      </c>
    </row>
    <row r="20" spans="1:8" x14ac:dyDescent="0.3">
      <c r="A20" t="s">
        <v>183</v>
      </c>
      <c r="B20" s="1">
        <v>0.06</v>
      </c>
      <c r="C20" s="1">
        <v>0.06</v>
      </c>
      <c r="D20" s="1">
        <v>7.0000000000000007E-2</v>
      </c>
      <c r="E20" s="1">
        <v>7.0000000000000007E-2</v>
      </c>
      <c r="F20" s="1">
        <v>7.1233760874840332E-2</v>
      </c>
      <c r="G20" s="1">
        <v>0.08</v>
      </c>
      <c r="H20" s="11" t="s">
        <v>163</v>
      </c>
    </row>
    <row r="21" spans="1:8" x14ac:dyDescent="0.3">
      <c r="A21" t="s">
        <v>22</v>
      </c>
      <c r="B21" s="1">
        <v>0.04</v>
      </c>
      <c r="C21" s="1">
        <v>0.05</v>
      </c>
      <c r="D21" s="1">
        <v>0.05</v>
      </c>
      <c r="E21" s="1">
        <v>0.06</v>
      </c>
      <c r="F21" s="1">
        <v>5.5243971187757937E-2</v>
      </c>
      <c r="G21" s="1">
        <v>0.06</v>
      </c>
      <c r="H21" s="1">
        <v>0.09</v>
      </c>
    </row>
    <row r="22" spans="1:8" x14ac:dyDescent="0.3">
      <c r="A22" t="s">
        <v>23</v>
      </c>
      <c r="B22" s="1">
        <v>0.06</v>
      </c>
      <c r="C22" s="1">
        <v>7.0000000000000007E-2</v>
      </c>
      <c r="D22" s="1">
        <v>7.0000000000000007E-2</v>
      </c>
      <c r="E22" s="1">
        <v>7.0000000000000007E-2</v>
      </c>
      <c r="F22" s="1">
        <v>7.5136968751877212E-2</v>
      </c>
      <c r="G22" s="1">
        <v>0.09</v>
      </c>
      <c r="H22" s="11" t="s">
        <v>163</v>
      </c>
    </row>
    <row r="23" spans="1:8" x14ac:dyDescent="0.3">
      <c r="A23" t="s">
        <v>184</v>
      </c>
      <c r="B23" s="1">
        <v>0.06</v>
      </c>
      <c r="C23" s="1">
        <v>7.0000000000000007E-2</v>
      </c>
      <c r="D23" s="1">
        <v>7.0000000000000007E-2</v>
      </c>
      <c r="E23" s="1">
        <v>0.08</v>
      </c>
      <c r="F23" s="1">
        <v>7.9523537017019572E-2</v>
      </c>
      <c r="G23" s="1">
        <v>0.09</v>
      </c>
      <c r="H23" s="1">
        <v>0.11</v>
      </c>
    </row>
    <row r="24" spans="1:8" x14ac:dyDescent="0.3">
      <c r="A24" t="s">
        <v>273</v>
      </c>
    </row>
    <row r="26" spans="1:8" x14ac:dyDescent="0.3">
      <c r="A26" s="13" t="s">
        <v>341</v>
      </c>
    </row>
    <row r="27" spans="1:8" x14ac:dyDescent="0.3">
      <c r="A27" t="s">
        <v>33</v>
      </c>
      <c r="B27" t="s">
        <v>185</v>
      </c>
      <c r="C27" s="9" t="s">
        <v>51</v>
      </c>
      <c r="D27" s="9" t="s">
        <v>52</v>
      </c>
      <c r="E27" s="9" t="s">
        <v>61</v>
      </c>
      <c r="F27" s="9" t="s">
        <v>62</v>
      </c>
    </row>
    <row r="28" spans="1:8" x14ac:dyDescent="0.3">
      <c r="A28" t="s">
        <v>17</v>
      </c>
      <c r="B28" t="s">
        <v>186</v>
      </c>
      <c r="C28" s="1">
        <v>0.27079930562435139</v>
      </c>
      <c r="D28" s="1">
        <v>0.51286411647888686</v>
      </c>
      <c r="E28" s="1">
        <v>3.9770287035274951E-2</v>
      </c>
      <c r="F28" s="1">
        <v>0.17656629086148681</v>
      </c>
    </row>
    <row r="29" spans="1:8" x14ac:dyDescent="0.3">
      <c r="B29" t="s">
        <v>187</v>
      </c>
      <c r="C29" s="1">
        <v>0.16895955313687544</v>
      </c>
      <c r="D29" s="1">
        <v>0.68205442798491211</v>
      </c>
      <c r="E29" s="1">
        <v>4.680715772474027E-2</v>
      </c>
      <c r="F29" s="1">
        <v>0.10217886115347212</v>
      </c>
    </row>
    <row r="30" spans="1:8" x14ac:dyDescent="0.3">
      <c r="B30" t="s">
        <v>286</v>
      </c>
      <c r="C30" s="1">
        <v>0.2</v>
      </c>
      <c r="D30" s="1"/>
      <c r="E30" s="1"/>
      <c r="F30" s="1"/>
    </row>
    <row r="31" spans="1:8" x14ac:dyDescent="0.3">
      <c r="A31" t="s">
        <v>20</v>
      </c>
      <c r="B31" t="s">
        <v>186</v>
      </c>
      <c r="C31" s="1">
        <v>0.12920419105320241</v>
      </c>
      <c r="D31" s="1">
        <v>0.77364434257882519</v>
      </c>
      <c r="E31" s="1">
        <v>2.6365566627423922E-2</v>
      </c>
      <c r="F31" s="1">
        <v>7.0785899740548594E-2</v>
      </c>
    </row>
    <row r="32" spans="1:8" x14ac:dyDescent="0.3">
      <c r="B32" t="s">
        <v>187</v>
      </c>
      <c r="C32" s="1">
        <v>8.8181807090129072E-2</v>
      </c>
      <c r="D32" s="1">
        <v>0.8013251183693596</v>
      </c>
      <c r="E32" s="1">
        <v>3.8944560562956039E-2</v>
      </c>
      <c r="F32" s="1">
        <v>7.1548513977555517E-2</v>
      </c>
    </row>
    <row r="33" spans="1:6" x14ac:dyDescent="0.3">
      <c r="B33" t="s">
        <v>286</v>
      </c>
      <c r="C33" s="1">
        <v>0.14000000000000001</v>
      </c>
    </row>
    <row r="34" spans="1:6" x14ac:dyDescent="0.3">
      <c r="A34" t="s">
        <v>291</v>
      </c>
    </row>
    <row r="36" spans="1:6" x14ac:dyDescent="0.3">
      <c r="A36" s="13" t="s">
        <v>342</v>
      </c>
    </row>
    <row r="37" spans="1:6" x14ac:dyDescent="0.3">
      <c r="A37" t="s">
        <v>33</v>
      </c>
      <c r="B37" t="s">
        <v>34</v>
      </c>
      <c r="C37" s="9" t="s">
        <v>51</v>
      </c>
      <c r="D37" s="9" t="s">
        <v>52</v>
      </c>
      <c r="E37" s="9" t="s">
        <v>61</v>
      </c>
      <c r="F37" s="9" t="s">
        <v>62</v>
      </c>
    </row>
    <row r="38" spans="1:6" x14ac:dyDescent="0.3">
      <c r="A38" t="s">
        <v>16</v>
      </c>
      <c r="B38" t="s">
        <v>29</v>
      </c>
      <c r="C38" s="1">
        <v>0.26927197660647922</v>
      </c>
      <c r="D38" s="1">
        <v>0.14887071789780626</v>
      </c>
      <c r="E38" s="1">
        <v>0.20639149214687438</v>
      </c>
      <c r="F38" s="1">
        <v>0.4290577505793764</v>
      </c>
    </row>
    <row r="39" spans="1:6" x14ac:dyDescent="0.3">
      <c r="B39" t="s">
        <v>30</v>
      </c>
      <c r="C39" s="1">
        <v>0.3340008171368829</v>
      </c>
      <c r="D39" s="1">
        <v>0.31669031485451482</v>
      </c>
      <c r="E39" s="1">
        <v>0.24738706250481521</v>
      </c>
      <c r="F39" s="1">
        <v>0.3122669441932947</v>
      </c>
    </row>
    <row r="40" spans="1:6" x14ac:dyDescent="0.3">
      <c r="B40" t="s">
        <v>31</v>
      </c>
      <c r="C40" s="1">
        <v>0.34908677962626083</v>
      </c>
      <c r="D40" s="1">
        <v>0.44226760902553358</v>
      </c>
      <c r="E40" s="1">
        <v>0.4707330502754124</v>
      </c>
      <c r="F40" s="1">
        <v>0.22106470656062455</v>
      </c>
    </row>
    <row r="41" spans="1:6" x14ac:dyDescent="0.3">
      <c r="B41" t="s">
        <v>32</v>
      </c>
      <c r="C41" s="1">
        <v>4.7640426630377097E-2</v>
      </c>
      <c r="D41" s="1">
        <v>9.2171358222145311E-2</v>
      </c>
      <c r="E41" s="1">
        <v>7.5488395072897896E-2</v>
      </c>
      <c r="F41" s="1">
        <v>3.761059866670427E-2</v>
      </c>
    </row>
    <row r="42" spans="1:6" x14ac:dyDescent="0.3">
      <c r="A42" t="s">
        <v>17</v>
      </c>
      <c r="B42" t="s">
        <v>29</v>
      </c>
      <c r="C42" s="1">
        <v>0.73287247870750483</v>
      </c>
      <c r="D42" s="1">
        <v>0.58576285659029981</v>
      </c>
      <c r="E42" s="1">
        <v>0.64088173289142902</v>
      </c>
      <c r="F42" s="1">
        <v>0.7884901498562068</v>
      </c>
    </row>
    <row r="43" spans="1:6" x14ac:dyDescent="0.3">
      <c r="B43" t="s">
        <v>30</v>
      </c>
      <c r="C43" s="1">
        <v>0.18552508885008104</v>
      </c>
      <c r="D43" s="1">
        <v>0.22738756569826105</v>
      </c>
      <c r="E43" s="1">
        <v>0.21787992709365478</v>
      </c>
      <c r="F43" s="1">
        <v>0.13170314351015325</v>
      </c>
    </row>
    <row r="44" spans="1:6" x14ac:dyDescent="0.3">
      <c r="B44" t="s">
        <v>31</v>
      </c>
      <c r="C44" s="1">
        <v>7.916624804898173E-2</v>
      </c>
      <c r="D44" s="1">
        <v>0.16429369946440431</v>
      </c>
      <c r="E44" s="1">
        <v>0.12212936885878417</v>
      </c>
      <c r="F44" s="1">
        <v>6.9540805269364916E-2</v>
      </c>
    </row>
    <row r="45" spans="1:6" x14ac:dyDescent="0.3">
      <c r="B45" t="s">
        <v>32</v>
      </c>
      <c r="C45" s="1">
        <v>2.4361843934324759E-3</v>
      </c>
      <c r="D45" s="1">
        <v>2.2555878247034675E-2</v>
      </c>
      <c r="E45" s="1">
        <v>1.9108971156132099E-2</v>
      </c>
      <c r="F45" s="1">
        <v>1.0265901364275165E-2</v>
      </c>
    </row>
    <row r="46" spans="1:6" x14ac:dyDescent="0.3">
      <c r="A46" t="s">
        <v>20</v>
      </c>
      <c r="B46" t="s">
        <v>29</v>
      </c>
      <c r="C46" s="1">
        <v>0.46112956021035939</v>
      </c>
      <c r="D46" s="1">
        <v>0.32575563398440349</v>
      </c>
      <c r="E46" s="1">
        <v>0.37125905243870522</v>
      </c>
      <c r="F46" s="1">
        <v>0.49714116994338148</v>
      </c>
    </row>
    <row r="47" spans="1:6" x14ac:dyDescent="0.3">
      <c r="B47" t="s">
        <v>30</v>
      </c>
      <c r="C47" s="1">
        <v>0.29810662791397491</v>
      </c>
      <c r="D47" s="1">
        <v>0.31061076736099147</v>
      </c>
      <c r="E47" s="1">
        <v>0.26312058284617401</v>
      </c>
      <c r="F47" s="1">
        <v>0.22632272088006655</v>
      </c>
    </row>
    <row r="48" spans="1:6" x14ac:dyDescent="0.3">
      <c r="B48" t="s">
        <v>31</v>
      </c>
      <c r="C48" s="1">
        <v>0.22160449790871165</v>
      </c>
      <c r="D48" s="1">
        <v>0.33864007931476275</v>
      </c>
      <c r="E48" s="1">
        <v>0.32026751047029056</v>
      </c>
      <c r="F48" s="1">
        <v>0.26208697744772413</v>
      </c>
    </row>
    <row r="49" spans="1:6" x14ac:dyDescent="0.3">
      <c r="B49" t="s">
        <v>32</v>
      </c>
      <c r="C49" s="1">
        <v>1.9159313966954163E-2</v>
      </c>
      <c r="D49" s="1">
        <v>2.4993519339842285E-2</v>
      </c>
      <c r="E49" s="1">
        <v>4.53528542448303E-2</v>
      </c>
      <c r="F49" s="1">
        <v>1.4449131728827782E-2</v>
      </c>
    </row>
    <row r="50" spans="1:6" x14ac:dyDescent="0.3">
      <c r="A50" t="s">
        <v>18</v>
      </c>
      <c r="B50" t="s">
        <v>29</v>
      </c>
      <c r="C50" s="1">
        <v>0.51129942858000033</v>
      </c>
      <c r="D50" s="1">
        <v>0.41426885332524149</v>
      </c>
      <c r="E50" s="1">
        <v>0.32552855376757578</v>
      </c>
      <c r="F50" s="1">
        <v>0.71663548534449284</v>
      </c>
    </row>
    <row r="51" spans="1:6" x14ac:dyDescent="0.3">
      <c r="B51" t="s">
        <v>30</v>
      </c>
      <c r="C51" s="1">
        <v>0.24924060131006259</v>
      </c>
      <c r="D51" s="1">
        <v>0.20087127339234548</v>
      </c>
      <c r="E51" s="1">
        <v>0.20130052986943925</v>
      </c>
      <c r="F51" s="1">
        <v>0.12482141801169148</v>
      </c>
    </row>
    <row r="52" spans="1:6" x14ac:dyDescent="0.3">
      <c r="B52" t="s">
        <v>31</v>
      </c>
      <c r="C52" s="1">
        <v>0.20670677443959395</v>
      </c>
      <c r="D52" s="1">
        <v>0.33559285170949749</v>
      </c>
      <c r="E52" s="1">
        <v>0.37639380406371731</v>
      </c>
      <c r="F52" s="1">
        <v>0.1436039152199419</v>
      </c>
    </row>
    <row r="53" spans="1:6" x14ac:dyDescent="0.3">
      <c r="B53" t="s">
        <v>32</v>
      </c>
      <c r="C53" s="1">
        <v>3.2753195670343203E-2</v>
      </c>
      <c r="D53" s="1">
        <v>4.9267021572915522E-2</v>
      </c>
      <c r="E53" s="1">
        <v>9.6777112299267748E-2</v>
      </c>
      <c r="F53" s="1">
        <v>1.4939181423873724E-2</v>
      </c>
    </row>
    <row r="54" spans="1:6" x14ac:dyDescent="0.3">
      <c r="A54" t="s">
        <v>45</v>
      </c>
      <c r="B54" t="s">
        <v>139</v>
      </c>
      <c r="C54" s="1">
        <v>0.15167768226137379</v>
      </c>
      <c r="D54" s="1">
        <v>0.69312334779227214</v>
      </c>
      <c r="E54" s="1">
        <v>4.2548252135830508E-2</v>
      </c>
      <c r="F54" s="1">
        <v>0.11265071781052348</v>
      </c>
    </row>
    <row r="55" spans="1:6" x14ac:dyDescent="0.3">
      <c r="A55" t="s">
        <v>272</v>
      </c>
    </row>
    <row r="57" spans="1:6" x14ac:dyDescent="0.3">
      <c r="A57" s="13" t="s">
        <v>343</v>
      </c>
    </row>
    <row r="58" spans="1:6" x14ac:dyDescent="0.3">
      <c r="A58" t="s">
        <v>190</v>
      </c>
      <c r="B58" s="9" t="s">
        <v>159</v>
      </c>
      <c r="C58" s="9" t="s">
        <v>276</v>
      </c>
    </row>
    <row r="59" spans="1:6" x14ac:dyDescent="0.3">
      <c r="A59" t="s">
        <v>16</v>
      </c>
      <c r="B59" s="1">
        <v>8.5090688891286029E-2</v>
      </c>
      <c r="C59" s="1">
        <v>9.9085174851482508E-2</v>
      </c>
    </row>
    <row r="60" spans="1:6" x14ac:dyDescent="0.3">
      <c r="A60" t="s">
        <v>191</v>
      </c>
      <c r="B60" s="1">
        <v>9.0711936875965335E-2</v>
      </c>
      <c r="C60" s="1">
        <v>9.6065402333507563E-2</v>
      </c>
    </row>
    <row r="61" spans="1:6" x14ac:dyDescent="0.3">
      <c r="A61" t="s">
        <v>192</v>
      </c>
      <c r="B61" s="1">
        <v>0.13691314685023456</v>
      </c>
      <c r="C61" s="1">
        <v>0.14390352554373317</v>
      </c>
    </row>
    <row r="62" spans="1:6" x14ac:dyDescent="0.3">
      <c r="A62" t="s">
        <v>193</v>
      </c>
      <c r="B62" s="1">
        <v>0.13556416314100334</v>
      </c>
      <c r="C62" s="1">
        <v>0.14209605871781122</v>
      </c>
    </row>
    <row r="63" spans="1:6" x14ac:dyDescent="0.3">
      <c r="A63" t="s">
        <v>194</v>
      </c>
      <c r="B63" s="1">
        <v>5.5311806450687402E-2</v>
      </c>
      <c r="C63" s="1">
        <v>5.6394527325642478E-2</v>
      </c>
    </row>
    <row r="64" spans="1:6" x14ac:dyDescent="0.3">
      <c r="A64" t="s">
        <v>195</v>
      </c>
      <c r="B64" s="1">
        <v>8.603396624054499E-2</v>
      </c>
      <c r="C64" s="1">
        <v>8.0831842428230022E-2</v>
      </c>
    </row>
    <row r="65" spans="1:10" x14ac:dyDescent="0.3">
      <c r="A65" t="s">
        <v>196</v>
      </c>
      <c r="B65" s="1">
        <v>8.5137419027873487E-2</v>
      </c>
      <c r="C65" s="1">
        <v>9.4082237358749016E-2</v>
      </c>
    </row>
    <row r="66" spans="1:10" x14ac:dyDescent="0.3">
      <c r="A66" t="s">
        <v>17</v>
      </c>
      <c r="B66" s="1">
        <v>0.21967540397882343</v>
      </c>
      <c r="C66" s="1">
        <v>0.23102976095505159</v>
      </c>
    </row>
    <row r="67" spans="1:10" x14ac:dyDescent="0.3">
      <c r="A67" t="s">
        <v>197</v>
      </c>
      <c r="B67" s="1">
        <v>0.16438256851987254</v>
      </c>
      <c r="C67" s="1">
        <v>0.19087117396372158</v>
      </c>
    </row>
    <row r="68" spans="1:10" x14ac:dyDescent="0.3">
      <c r="A68" t="s">
        <v>198</v>
      </c>
      <c r="B68" s="1">
        <v>0.11163673195714509</v>
      </c>
      <c r="C68" s="1">
        <v>0.12541825278916899</v>
      </c>
    </row>
    <row r="69" spans="1:10" x14ac:dyDescent="0.3">
      <c r="A69" t="s">
        <v>45</v>
      </c>
      <c r="B69" s="1">
        <v>0.14121149220432405</v>
      </c>
      <c r="C69" s="1">
        <v>0.1516776822613739</v>
      </c>
    </row>
    <row r="70" spans="1:10" x14ac:dyDescent="0.3">
      <c r="A70" t="s">
        <v>174</v>
      </c>
    </row>
    <row r="72" spans="1:10" x14ac:dyDescent="0.3">
      <c r="A72" s="13" t="s">
        <v>344</v>
      </c>
    </row>
    <row r="73" spans="1:10" x14ac:dyDescent="0.3">
      <c r="A73" t="s">
        <v>33</v>
      </c>
      <c r="B73" s="9" t="s">
        <v>55</v>
      </c>
      <c r="C73" s="9" t="s">
        <v>56</v>
      </c>
      <c r="D73" s="9" t="s">
        <v>57</v>
      </c>
      <c r="E73" s="9" t="s">
        <v>58</v>
      </c>
      <c r="F73" s="9" t="s">
        <v>59</v>
      </c>
      <c r="G73" s="9" t="s">
        <v>60</v>
      </c>
      <c r="H73" s="9" t="s">
        <v>52</v>
      </c>
      <c r="I73" s="9" t="s">
        <v>61</v>
      </c>
      <c r="J73" s="9" t="s">
        <v>62</v>
      </c>
    </row>
    <row r="74" spans="1:10" x14ac:dyDescent="0.3">
      <c r="A74" t="s">
        <v>63</v>
      </c>
      <c r="B74" s="1">
        <v>6.5458704847638233E-3</v>
      </c>
      <c r="C74" s="1">
        <v>7.2164226893612987E-2</v>
      </c>
      <c r="D74" s="1">
        <v>9.5032501837604647E-3</v>
      </c>
      <c r="E74" s="1">
        <v>5.9505123973278749E-2</v>
      </c>
      <c r="F74" s="1">
        <v>2.8093041668932298E-2</v>
      </c>
      <c r="G74" s="1">
        <v>1.4979879255976471E-2</v>
      </c>
      <c r="H74" s="1">
        <v>0.60992232184036632</v>
      </c>
      <c r="I74" s="1">
        <v>4.9979028422531324E-2</v>
      </c>
      <c r="J74" s="1">
        <v>0.14930725727677752</v>
      </c>
    </row>
    <row r="75" spans="1:10" x14ac:dyDescent="0.3">
      <c r="A75" t="s">
        <v>64</v>
      </c>
      <c r="B75" s="1">
        <v>2.353818901889028E-3</v>
      </c>
      <c r="C75" s="1">
        <v>4.4670178908155958E-2</v>
      </c>
      <c r="D75" s="1">
        <v>1.8893171186615633E-2</v>
      </c>
      <c r="E75" s="1">
        <v>2.0995933513624967E-2</v>
      </c>
      <c r="F75" s="1">
        <v>2.1455216965893812E-2</v>
      </c>
      <c r="G75" s="1">
        <v>8.149963973121269E-3</v>
      </c>
      <c r="H75" s="1">
        <v>0.76791293022097129</v>
      </c>
      <c r="I75" s="1">
        <v>3.5868711237805016E-2</v>
      </c>
      <c r="J75" s="1">
        <v>7.9700075091922978E-2</v>
      </c>
    </row>
    <row r="76" spans="1:10" x14ac:dyDescent="0.3">
      <c r="A76" t="s">
        <v>45</v>
      </c>
      <c r="B76" s="1">
        <v>4.3382519679829755E-3</v>
      </c>
      <c r="C76" s="1">
        <v>5.7685309295864302E-2</v>
      </c>
      <c r="D76" s="1">
        <v>1.4448171081608008E-2</v>
      </c>
      <c r="E76" s="1">
        <v>3.9225411225404593E-2</v>
      </c>
      <c r="F76" s="1">
        <v>2.4597429929459399E-2</v>
      </c>
      <c r="G76" s="1">
        <v>1.1383108761054349E-2</v>
      </c>
      <c r="H76" s="1">
        <v>0.69312334779227236</v>
      </c>
      <c r="I76" s="1">
        <v>4.2548252135830467E-2</v>
      </c>
      <c r="J76" s="1">
        <v>0.11265071781052344</v>
      </c>
    </row>
    <row r="77" spans="1:10" x14ac:dyDescent="0.3">
      <c r="A77" t="s">
        <v>174</v>
      </c>
    </row>
    <row r="79" spans="1:10" x14ac:dyDescent="0.3">
      <c r="A79" s="13" t="s">
        <v>345</v>
      </c>
    </row>
    <row r="80" spans="1:10" x14ac:dyDescent="0.3">
      <c r="A80" t="s">
        <v>33</v>
      </c>
      <c r="B80" t="s">
        <v>189</v>
      </c>
      <c r="C80" s="9" t="s">
        <v>46</v>
      </c>
      <c r="D80" s="9" t="s">
        <v>47</v>
      </c>
      <c r="E80" s="9" t="s">
        <v>48</v>
      </c>
    </row>
    <row r="81" spans="1:5" x14ac:dyDescent="0.3">
      <c r="A81" s="1" t="s">
        <v>16</v>
      </c>
      <c r="B81" t="s">
        <v>51</v>
      </c>
      <c r="C81" s="1">
        <v>0.17891373801916932</v>
      </c>
      <c r="D81" s="1">
        <v>0.1126005361930295</v>
      </c>
      <c r="E81" s="1">
        <v>0.1111111111111111</v>
      </c>
    </row>
    <row r="82" spans="1:5" x14ac:dyDescent="0.3">
      <c r="A82" s="1"/>
      <c r="B82" t="s">
        <v>52</v>
      </c>
      <c r="C82" s="1">
        <v>0.76783812566560172</v>
      </c>
      <c r="D82" s="1">
        <v>0.84986595174262736</v>
      </c>
      <c r="E82" s="1">
        <v>0.88888888888888884</v>
      </c>
    </row>
    <row r="83" spans="1:5" x14ac:dyDescent="0.3">
      <c r="A83" s="1"/>
      <c r="B83" t="s">
        <v>61</v>
      </c>
      <c r="C83" s="1">
        <v>5.3248136315228969E-2</v>
      </c>
      <c r="D83" s="1">
        <v>3.7533512064343161E-2</v>
      </c>
      <c r="E83" s="1">
        <v>0</v>
      </c>
    </row>
    <row r="84" spans="1:5" x14ac:dyDescent="0.3">
      <c r="A84" s="1" t="s">
        <v>17</v>
      </c>
      <c r="B84" t="s">
        <v>51</v>
      </c>
      <c r="C84" s="1">
        <v>0.23995113011606597</v>
      </c>
      <c r="D84" s="1">
        <v>0.20904836193447737</v>
      </c>
      <c r="E84" s="1">
        <v>0.15452930728241562</v>
      </c>
    </row>
    <row r="85" spans="1:5" x14ac:dyDescent="0.3">
      <c r="A85" s="1"/>
      <c r="B85" t="s">
        <v>52</v>
      </c>
      <c r="C85" s="1">
        <v>0.71178985949908369</v>
      </c>
      <c r="D85" s="1">
        <v>0.75585023400936036</v>
      </c>
      <c r="E85" s="1">
        <v>0.81349911190053281</v>
      </c>
    </row>
    <row r="86" spans="1:5" x14ac:dyDescent="0.3">
      <c r="A86" s="1"/>
      <c r="B86" t="s">
        <v>61</v>
      </c>
      <c r="C86" s="1">
        <v>4.8259010384850337E-2</v>
      </c>
      <c r="D86" s="1">
        <v>3.5101404056162244E-2</v>
      </c>
      <c r="E86" s="1">
        <v>3.1971580817051509E-2</v>
      </c>
    </row>
    <row r="87" spans="1:5" x14ac:dyDescent="0.3">
      <c r="A87" s="1" t="s">
        <v>290</v>
      </c>
      <c r="C87" s="1"/>
      <c r="D87" s="1"/>
      <c r="E87" s="1"/>
    </row>
    <row r="89" spans="1:5" x14ac:dyDescent="0.3">
      <c r="A89" s="13" t="s">
        <v>346</v>
      </c>
    </row>
    <row r="90" spans="1:5" x14ac:dyDescent="0.3">
      <c r="A90" t="s">
        <v>33</v>
      </c>
      <c r="B90" t="s">
        <v>189</v>
      </c>
      <c r="C90" s="9" t="s">
        <v>46</v>
      </c>
      <c r="D90" s="9" t="s">
        <v>47</v>
      </c>
      <c r="E90" s="9" t="s">
        <v>48</v>
      </c>
    </row>
    <row r="91" spans="1:5" x14ac:dyDescent="0.3">
      <c r="A91" s="1" t="s">
        <v>16</v>
      </c>
      <c r="B91" t="s">
        <v>51</v>
      </c>
      <c r="C91" s="1">
        <v>0.40101010101010098</v>
      </c>
      <c r="D91" s="1">
        <v>0.34963768115942029</v>
      </c>
      <c r="E91" s="1">
        <v>0.25287356321839083</v>
      </c>
    </row>
    <row r="92" spans="1:5" x14ac:dyDescent="0.3">
      <c r="A92" s="1"/>
      <c r="B92" t="s">
        <v>52</v>
      </c>
      <c r="C92" s="1">
        <v>0.53232323232323231</v>
      </c>
      <c r="D92" s="1">
        <v>0.59057971014492749</v>
      </c>
      <c r="E92" s="1">
        <v>0.71264367816091956</v>
      </c>
    </row>
    <row r="93" spans="1:5" x14ac:dyDescent="0.3">
      <c r="A93" s="1"/>
      <c r="B93" t="s">
        <v>61</v>
      </c>
      <c r="C93" s="1">
        <v>6.6666666666666666E-2</v>
      </c>
      <c r="D93" s="1">
        <v>5.9782608695652176E-2</v>
      </c>
      <c r="E93" s="1">
        <v>3.4482758620689655E-2</v>
      </c>
    </row>
    <row r="94" spans="1:5" x14ac:dyDescent="0.3">
      <c r="A94" s="1" t="s">
        <v>17</v>
      </c>
      <c r="B94" t="s">
        <v>51</v>
      </c>
      <c r="C94" s="1">
        <v>0.66670723173811186</v>
      </c>
      <c r="D94" s="1">
        <v>0.57321156773211568</v>
      </c>
      <c r="E94" s="1">
        <v>0.42512562814070354</v>
      </c>
    </row>
    <row r="95" spans="1:5" x14ac:dyDescent="0.3">
      <c r="A95" s="1"/>
      <c r="B95" t="s">
        <v>52</v>
      </c>
      <c r="C95" s="1">
        <v>0.28400620645593111</v>
      </c>
      <c r="D95" s="1">
        <v>0.37305936073059359</v>
      </c>
      <c r="E95" s="1">
        <v>0.52160804020100504</v>
      </c>
    </row>
    <row r="96" spans="1:5" x14ac:dyDescent="0.3">
      <c r="A96" s="1"/>
      <c r="B96" t="s">
        <v>61</v>
      </c>
      <c r="C96" s="1">
        <v>4.9286561805956981E-2</v>
      </c>
      <c r="D96" s="1">
        <v>5.3729071537290715E-2</v>
      </c>
      <c r="E96" s="1">
        <v>5.3266331658291456E-2</v>
      </c>
    </row>
    <row r="97" spans="1:5" x14ac:dyDescent="0.3">
      <c r="A97" t="s">
        <v>289</v>
      </c>
    </row>
    <row r="99" spans="1:5" x14ac:dyDescent="0.3">
      <c r="A99" s="13" t="s">
        <v>347</v>
      </c>
    </row>
    <row r="100" spans="1:5" x14ac:dyDescent="0.3">
      <c r="A100" t="s">
        <v>33</v>
      </c>
      <c r="B100" t="s">
        <v>189</v>
      </c>
      <c r="C100" s="9" t="s">
        <v>46</v>
      </c>
      <c r="D100" s="9" t="s">
        <v>47</v>
      </c>
      <c r="E100" s="9" t="s">
        <v>48</v>
      </c>
    </row>
    <row r="101" spans="1:5" x14ac:dyDescent="0.3">
      <c r="A101" s="1" t="s">
        <v>20</v>
      </c>
      <c r="B101" t="s">
        <v>51</v>
      </c>
      <c r="C101" s="1">
        <v>0.21595938557667274</v>
      </c>
      <c r="D101" s="1">
        <v>0.18379310344827587</v>
      </c>
      <c r="E101" s="1">
        <v>0.13494809688581316</v>
      </c>
    </row>
    <row r="102" spans="1:5" x14ac:dyDescent="0.3">
      <c r="A102" s="1"/>
      <c r="B102" t="s">
        <v>52</v>
      </c>
      <c r="C102" s="1">
        <v>0.74733142410830511</v>
      </c>
      <c r="D102" s="1">
        <v>0.78793103448275859</v>
      </c>
      <c r="E102" s="1">
        <v>0.83910034602076122</v>
      </c>
    </row>
    <row r="103" spans="1:5" x14ac:dyDescent="0.3">
      <c r="A103" s="1"/>
      <c r="B103" t="s">
        <v>61</v>
      </c>
      <c r="C103" s="1">
        <v>3.6709190315022129E-2</v>
      </c>
      <c r="D103" s="1">
        <v>2.8275862068965516E-2</v>
      </c>
      <c r="E103" s="1">
        <v>2.5951557093425604E-2</v>
      </c>
    </row>
    <row r="104" spans="1:5" x14ac:dyDescent="0.3">
      <c r="A104" s="1" t="s">
        <v>18</v>
      </c>
      <c r="B104" t="s">
        <v>51</v>
      </c>
      <c r="C104" s="1">
        <v>0.19467774732561224</v>
      </c>
      <c r="D104" s="1">
        <v>0.17557251908396945</v>
      </c>
      <c r="E104" s="1">
        <v>0.13668061366806136</v>
      </c>
    </row>
    <row r="105" spans="1:5" x14ac:dyDescent="0.3">
      <c r="A105" s="1"/>
      <c r="B105" t="s">
        <v>52</v>
      </c>
      <c r="C105" s="1">
        <v>0.76651047652727433</v>
      </c>
      <c r="D105" s="1">
        <v>0.78980370774263908</v>
      </c>
      <c r="E105" s="1">
        <v>0.8256624825662483</v>
      </c>
    </row>
    <row r="106" spans="1:5" x14ac:dyDescent="0.3">
      <c r="A106" s="1"/>
      <c r="B106" t="s">
        <v>61</v>
      </c>
      <c r="C106" s="1">
        <v>3.8811776147113432E-2</v>
      </c>
      <c r="D106" s="1">
        <v>3.4623773173391492E-2</v>
      </c>
      <c r="E106" s="1">
        <v>3.7656903765690378E-2</v>
      </c>
    </row>
    <row r="107" spans="1:5" x14ac:dyDescent="0.3">
      <c r="A107" t="s">
        <v>287</v>
      </c>
    </row>
    <row r="109" spans="1:5" x14ac:dyDescent="0.3">
      <c r="A109" s="13" t="s">
        <v>348</v>
      </c>
    </row>
    <row r="110" spans="1:5" x14ac:dyDescent="0.3">
      <c r="A110" t="s">
        <v>33</v>
      </c>
      <c r="B110" t="s">
        <v>189</v>
      </c>
      <c r="C110" s="9" t="s">
        <v>46</v>
      </c>
      <c r="D110" s="9" t="s">
        <v>47</v>
      </c>
      <c r="E110" s="9" t="s">
        <v>48</v>
      </c>
    </row>
    <row r="111" spans="1:5" x14ac:dyDescent="0.3">
      <c r="A111" s="1" t="s">
        <v>20</v>
      </c>
      <c r="B111" t="s">
        <v>51</v>
      </c>
      <c r="C111" s="1">
        <v>0.51284669048834441</v>
      </c>
      <c r="D111" s="1">
        <v>0.45689655172413796</v>
      </c>
      <c r="E111" s="1">
        <v>0.34636871508379891</v>
      </c>
    </row>
    <row r="112" spans="1:5" x14ac:dyDescent="0.3">
      <c r="A112" s="1"/>
      <c r="B112" t="s">
        <v>52</v>
      </c>
      <c r="C112" s="1">
        <v>0.4447847541262549</v>
      </c>
      <c r="D112" s="1">
        <v>0.50061576354679804</v>
      </c>
      <c r="E112" s="1">
        <v>0.5977653631284916</v>
      </c>
    </row>
    <row r="113" spans="1:5" x14ac:dyDescent="0.3">
      <c r="A113" s="1"/>
      <c r="B113" t="s">
        <v>61</v>
      </c>
      <c r="C113" s="1">
        <v>4.2368555385400714E-2</v>
      </c>
      <c r="D113" s="1">
        <v>4.2487684729064036E-2</v>
      </c>
      <c r="E113" s="1">
        <v>5.5865921787709494E-2</v>
      </c>
    </row>
    <row r="114" spans="1:5" x14ac:dyDescent="0.3">
      <c r="A114" s="1" t="s">
        <v>18</v>
      </c>
      <c r="B114" t="s">
        <v>51</v>
      </c>
      <c r="C114" s="1">
        <v>0.4375</v>
      </c>
      <c r="D114" s="1">
        <v>0.41462140992167101</v>
      </c>
      <c r="E114" s="1">
        <v>0.33877551020408164</v>
      </c>
    </row>
    <row r="115" spans="1:5" x14ac:dyDescent="0.3">
      <c r="A115" s="1"/>
      <c r="B115" t="s">
        <v>52</v>
      </c>
      <c r="C115" s="1">
        <v>0.52906659388646293</v>
      </c>
      <c r="D115" s="1">
        <v>0.54882506527415142</v>
      </c>
      <c r="E115" s="1">
        <v>0.59183673469387754</v>
      </c>
    </row>
    <row r="116" spans="1:5" x14ac:dyDescent="0.3">
      <c r="A116" s="1"/>
      <c r="B116" t="s">
        <v>61</v>
      </c>
      <c r="C116" s="1">
        <v>3.3433406113537116E-2</v>
      </c>
      <c r="D116" s="1">
        <v>3.6553524804177548E-2</v>
      </c>
      <c r="E116" s="1">
        <v>6.9387755102040816E-2</v>
      </c>
    </row>
    <row r="117" spans="1:5" x14ac:dyDescent="0.3">
      <c r="A117" t="s">
        <v>288</v>
      </c>
    </row>
  </sheetData>
  <phoneticPr fontId="7" type="noConversion"/>
  <hyperlinks>
    <hyperlink ref="A6" r:id="rId1" xr:uid="{00000000-0004-0000-0400-000000000000}"/>
    <hyperlink ref="A4" location="Notes!A1" display="Notes" xr:uid="{F025A5D9-639A-4C37-AD66-950AD54923D6}"/>
    <hyperlink ref="A5" location="'Table of contents'!A1" display="Table of Contents" xr:uid="{84E8ABF7-8A7A-4427-AD65-8103F7E43411}"/>
  </hyperlinks>
  <pageMargins left="0.7" right="0.7" top="0.75" bottom="0.75" header="0.3" footer="0.3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G49"/>
  <sheetViews>
    <sheetView showGridLines="0" workbookViewId="0">
      <selection activeCell="A7" sqref="A7:XFD7"/>
    </sheetView>
  </sheetViews>
  <sheetFormatPr defaultRowHeight="15.05" x14ac:dyDescent="0.3"/>
  <cols>
    <col min="1" max="1" width="27.6640625" customWidth="1"/>
    <col min="2" max="2" width="16.109375" customWidth="1"/>
    <col min="3" max="4" width="12.88671875" customWidth="1"/>
    <col min="5" max="5" width="11.44140625" customWidth="1"/>
  </cols>
  <sheetData>
    <row r="1" spans="1:7" ht="24.25" x14ac:dyDescent="0.45">
      <c r="A1" s="3" t="s">
        <v>349</v>
      </c>
    </row>
    <row r="2" spans="1:7" x14ac:dyDescent="0.3">
      <c r="A2" t="s">
        <v>200</v>
      </c>
    </row>
    <row r="3" spans="1:7" x14ac:dyDescent="0.3">
      <c r="A3" t="s">
        <v>199</v>
      </c>
    </row>
    <row r="4" spans="1:7" x14ac:dyDescent="0.3">
      <c r="A4" s="8" t="s">
        <v>270</v>
      </c>
    </row>
    <row r="5" spans="1:7" x14ac:dyDescent="0.3">
      <c r="A5" s="8" t="s">
        <v>452</v>
      </c>
    </row>
    <row r="6" spans="1:7" x14ac:dyDescent="0.3">
      <c r="A6" s="8" t="s">
        <v>158</v>
      </c>
    </row>
    <row r="7" spans="1:7" x14ac:dyDescent="0.3">
      <c r="A7" t="s">
        <v>529</v>
      </c>
    </row>
    <row r="9" spans="1:7" x14ac:dyDescent="0.3">
      <c r="A9" s="13" t="s">
        <v>350</v>
      </c>
    </row>
    <row r="10" spans="1:7" x14ac:dyDescent="0.3">
      <c r="A10" t="s">
        <v>33</v>
      </c>
      <c r="B10" s="9" t="s">
        <v>2</v>
      </c>
      <c r="C10" s="9" t="s">
        <v>3</v>
      </c>
      <c r="D10" s="9" t="s">
        <v>4</v>
      </c>
      <c r="E10" s="9" t="s">
        <v>5</v>
      </c>
      <c r="F10" s="9" t="s">
        <v>159</v>
      </c>
      <c r="G10" s="9" t="s">
        <v>276</v>
      </c>
    </row>
    <row r="11" spans="1:7" x14ac:dyDescent="0.3">
      <c r="A11" t="s">
        <v>16</v>
      </c>
      <c r="B11" s="5">
        <v>3.1599423508725251E-2</v>
      </c>
      <c r="C11" s="5">
        <v>2.9804516242219498E-2</v>
      </c>
      <c r="D11" s="5">
        <v>2.841504782546499E-2</v>
      </c>
      <c r="E11" s="5">
        <v>2.9668990238878749E-2</v>
      </c>
      <c r="F11" s="5">
        <v>3.4612140118708758E-2</v>
      </c>
      <c r="G11" s="5">
        <v>3.5702686136717045E-2</v>
      </c>
    </row>
    <row r="12" spans="1:7" x14ac:dyDescent="0.3">
      <c r="A12" t="s">
        <v>17</v>
      </c>
      <c r="B12" s="5">
        <v>2.7508912926946121E-2</v>
      </c>
      <c r="C12" s="5">
        <v>2.808651046054347E-2</v>
      </c>
      <c r="D12" s="5">
        <v>3.0738056179635223E-2</v>
      </c>
      <c r="E12" s="5">
        <v>3.5223100676048211E-2</v>
      </c>
      <c r="F12" s="5">
        <v>3.5410761755541073E-2</v>
      </c>
      <c r="G12" s="5">
        <v>3.9122794864341823E-2</v>
      </c>
    </row>
    <row r="13" spans="1:7" x14ac:dyDescent="0.3">
      <c r="A13" t="s">
        <v>20</v>
      </c>
      <c r="B13" s="5">
        <v>4.5006550036658988E-2</v>
      </c>
      <c r="C13" s="5">
        <v>5.1981453194204219E-2</v>
      </c>
      <c r="D13" s="5">
        <v>5.4591043051273498E-2</v>
      </c>
      <c r="E13" s="5">
        <v>5.9467147473189055E-2</v>
      </c>
      <c r="F13" s="5">
        <v>6.0697681388755267E-2</v>
      </c>
      <c r="G13" s="5">
        <v>6.6685155429493242E-2</v>
      </c>
    </row>
    <row r="14" spans="1:7" x14ac:dyDescent="0.3">
      <c r="A14" t="s">
        <v>18</v>
      </c>
      <c r="B14" s="5">
        <v>6.5048151388519826E-2</v>
      </c>
      <c r="C14" s="5">
        <v>6.3167353441637805E-2</v>
      </c>
      <c r="D14" s="5">
        <v>6.2864348445242774E-2</v>
      </c>
      <c r="E14" s="5">
        <v>7.0479098950335745E-2</v>
      </c>
      <c r="F14" s="5">
        <v>7.3477298428044735E-2</v>
      </c>
      <c r="G14" s="5">
        <v>8.4190906876906807E-2</v>
      </c>
    </row>
    <row r="15" spans="1:7" x14ac:dyDescent="0.3">
      <c r="A15" t="s">
        <v>19</v>
      </c>
      <c r="B15" s="5">
        <v>4.0734137182820734E-2</v>
      </c>
      <c r="C15" s="5">
        <v>4.2699899666840666E-2</v>
      </c>
      <c r="D15" s="5">
        <v>4.4315469802159523E-2</v>
      </c>
      <c r="E15" s="5">
        <v>4.9178590583881042E-2</v>
      </c>
      <c r="F15" s="5">
        <v>5.0929730751061629E-2</v>
      </c>
      <c r="G15" s="5">
        <v>5.634440286246304E-2</v>
      </c>
    </row>
    <row r="16" spans="1:7" x14ac:dyDescent="0.3">
      <c r="A16" t="s">
        <v>174</v>
      </c>
    </row>
    <row r="18" spans="1:6" x14ac:dyDescent="0.3">
      <c r="A18" s="13" t="s">
        <v>351</v>
      </c>
    </row>
    <row r="19" spans="1:6" x14ac:dyDescent="0.3">
      <c r="A19" t="s">
        <v>190</v>
      </c>
      <c r="B19" s="9" t="s">
        <v>159</v>
      </c>
      <c r="C19" s="9" t="s">
        <v>276</v>
      </c>
    </row>
    <row r="20" spans="1:6" x14ac:dyDescent="0.3">
      <c r="A20" t="s">
        <v>16</v>
      </c>
      <c r="B20" s="5">
        <v>3.4612140118708758E-2</v>
      </c>
      <c r="C20" s="5">
        <v>3.5702686136717045E-2</v>
      </c>
    </row>
    <row r="21" spans="1:6" x14ac:dyDescent="0.3">
      <c r="A21" t="s">
        <v>191</v>
      </c>
      <c r="B21" s="5">
        <v>5.0856330716435451E-2</v>
      </c>
      <c r="C21" s="5">
        <v>5.1776043852250118E-2</v>
      </c>
      <c r="F21" s="5"/>
    </row>
    <row r="22" spans="1:6" x14ac:dyDescent="0.3">
      <c r="A22" t="s">
        <v>192</v>
      </c>
      <c r="B22" s="5">
        <v>6.3851423986842057E-2</v>
      </c>
      <c r="C22" s="5">
        <v>7.1981075221340785E-2</v>
      </c>
      <c r="F22" s="5"/>
    </row>
    <row r="23" spans="1:6" x14ac:dyDescent="0.3">
      <c r="A23" t="s">
        <v>193</v>
      </c>
      <c r="B23" s="5">
        <v>4.6775241763983594E-2</v>
      </c>
      <c r="C23" s="5">
        <v>6.092804785331378E-2</v>
      </c>
      <c r="F23" s="5"/>
    </row>
    <row r="24" spans="1:6" x14ac:dyDescent="0.3">
      <c r="A24" t="s">
        <v>194</v>
      </c>
      <c r="B24" s="5">
        <v>8.1696431315984586E-2</v>
      </c>
      <c r="C24" s="5">
        <v>0.10853407549118393</v>
      </c>
      <c r="F24" s="5"/>
    </row>
    <row r="25" spans="1:6" x14ac:dyDescent="0.3">
      <c r="A25" t="s">
        <v>195</v>
      </c>
      <c r="B25" s="5">
        <v>6.8574377726445215E-2</v>
      </c>
      <c r="C25" s="5">
        <v>6.2175624865743434E-2</v>
      </c>
      <c r="F25" s="5"/>
    </row>
    <row r="26" spans="1:6" x14ac:dyDescent="0.3">
      <c r="A26" t="s">
        <v>196</v>
      </c>
      <c r="B26" s="5">
        <v>6.8005842165840047E-2</v>
      </c>
      <c r="C26" s="5">
        <v>7.580291259396052E-2</v>
      </c>
      <c r="F26" s="5"/>
    </row>
    <row r="27" spans="1:6" x14ac:dyDescent="0.3">
      <c r="A27" t="s">
        <v>17</v>
      </c>
      <c r="B27" s="5">
        <v>3.541314736004169E-2</v>
      </c>
      <c r="C27" s="5">
        <v>3.9122794864341823E-2</v>
      </c>
      <c r="F27" s="5"/>
    </row>
    <row r="28" spans="1:6" x14ac:dyDescent="0.3">
      <c r="A28" t="s">
        <v>197</v>
      </c>
      <c r="B28" s="5">
        <v>5.4049697468656378E-2</v>
      </c>
      <c r="C28" s="5">
        <v>5.5355409613414071E-2</v>
      </c>
      <c r="F28" s="5"/>
    </row>
    <row r="29" spans="1:6" x14ac:dyDescent="0.3">
      <c r="A29" t="s">
        <v>198</v>
      </c>
      <c r="B29" s="5">
        <v>9.0244660969798968E-2</v>
      </c>
      <c r="C29" s="5">
        <v>9.7687778030074723E-2</v>
      </c>
      <c r="F29" s="5"/>
    </row>
    <row r="30" spans="1:6" x14ac:dyDescent="0.3">
      <c r="A30" t="s">
        <v>45</v>
      </c>
      <c r="B30" s="5">
        <v>5.0929730751061678E-2</v>
      </c>
      <c r="C30" s="5">
        <v>5.6344402862463068E-2</v>
      </c>
      <c r="F30" s="5"/>
    </row>
    <row r="31" spans="1:6" x14ac:dyDescent="0.3">
      <c r="A31" t="s">
        <v>174</v>
      </c>
      <c r="B31" s="5"/>
      <c r="C31" s="5"/>
      <c r="F31" s="5"/>
    </row>
    <row r="33" spans="1:5" x14ac:dyDescent="0.3">
      <c r="A33" s="13" t="s">
        <v>352</v>
      </c>
    </row>
    <row r="34" spans="1:5" x14ac:dyDescent="0.3">
      <c r="A34" t="s">
        <v>65</v>
      </c>
      <c r="B34" s="9" t="s">
        <v>46</v>
      </c>
      <c r="C34" s="9" t="s">
        <v>47</v>
      </c>
      <c r="D34" s="9" t="s">
        <v>48</v>
      </c>
    </row>
    <row r="35" spans="1:5" x14ac:dyDescent="0.3">
      <c r="A35" t="s">
        <v>130</v>
      </c>
      <c r="B35" s="1">
        <v>4.4776119402985072E-2</v>
      </c>
      <c r="C35" s="1">
        <v>4.4715447154471545E-2</v>
      </c>
      <c r="D35" s="1">
        <v>2.9411764705882353E-2</v>
      </c>
    </row>
    <row r="36" spans="1:5" x14ac:dyDescent="0.3">
      <c r="A36" t="s">
        <v>129</v>
      </c>
      <c r="B36" s="1">
        <v>0.87481945113143955</v>
      </c>
      <c r="C36" s="1">
        <v>0.86991869918699183</v>
      </c>
      <c r="D36" s="1">
        <v>0.94117647058823528</v>
      </c>
    </row>
    <row r="37" spans="1:5" x14ac:dyDescent="0.3">
      <c r="A37" t="s">
        <v>61</v>
      </c>
      <c r="B37" s="1">
        <v>8.0404429465575356E-2</v>
      </c>
      <c r="C37" s="1">
        <v>8.5365853658536592E-2</v>
      </c>
      <c r="D37" s="1">
        <v>2.9411764705882353E-2</v>
      </c>
    </row>
    <row r="38" spans="1:5" x14ac:dyDescent="0.3">
      <c r="A38" t="s">
        <v>292</v>
      </c>
    </row>
    <row r="40" spans="1:5" x14ac:dyDescent="0.3">
      <c r="A40" s="13" t="s">
        <v>353</v>
      </c>
    </row>
    <row r="41" spans="1:5" x14ac:dyDescent="0.3">
      <c r="A41" t="s">
        <v>262</v>
      </c>
      <c r="B41" s="9" t="s">
        <v>46</v>
      </c>
      <c r="C41" s="9" t="s">
        <v>47</v>
      </c>
      <c r="D41" s="9" t="s">
        <v>48</v>
      </c>
    </row>
    <row r="42" spans="1:5" x14ac:dyDescent="0.3">
      <c r="A42" t="s">
        <v>16</v>
      </c>
      <c r="B42" s="1">
        <v>5.3889171326893748E-2</v>
      </c>
      <c r="C42" s="1">
        <v>6.2165058949624867E-2</v>
      </c>
      <c r="D42" s="1">
        <v>6.3829787234042548E-2</v>
      </c>
    </row>
    <row r="43" spans="1:5" x14ac:dyDescent="0.3">
      <c r="A43" t="s">
        <v>17</v>
      </c>
      <c r="B43" s="1">
        <v>4.4772507260406581E-2</v>
      </c>
      <c r="C43" s="1">
        <v>5.105595471369475E-2</v>
      </c>
      <c r="D43" s="1">
        <v>4.8438495857233907E-2</v>
      </c>
    </row>
    <row r="44" spans="1:5" x14ac:dyDescent="0.3">
      <c r="A44" t="s">
        <v>261</v>
      </c>
      <c r="B44" s="1">
        <v>8.2844574780058647E-2</v>
      </c>
      <c r="C44" s="1">
        <v>7.2103759067927015E-2</v>
      </c>
      <c r="D44" s="1">
        <v>7.0038910505836577E-2</v>
      </c>
    </row>
    <row r="45" spans="1:5" x14ac:dyDescent="0.3">
      <c r="A45" t="s">
        <v>18</v>
      </c>
      <c r="B45" s="1">
        <v>9.3668180603793755E-2</v>
      </c>
      <c r="C45" s="1">
        <v>9.7734974139468522E-2</v>
      </c>
      <c r="D45" s="1">
        <v>0.10732714138286893</v>
      </c>
      <c r="E45" s="1"/>
    </row>
    <row r="46" spans="1:5" x14ac:dyDescent="0.3">
      <c r="A46" t="s">
        <v>293</v>
      </c>
      <c r="C46" s="1"/>
      <c r="D46" s="1"/>
      <c r="E46" s="1"/>
    </row>
    <row r="47" spans="1:5" x14ac:dyDescent="0.3">
      <c r="C47" s="1"/>
      <c r="D47" s="1"/>
      <c r="E47" s="1"/>
    </row>
    <row r="48" spans="1:5" x14ac:dyDescent="0.3">
      <c r="C48" s="1"/>
      <c r="D48" s="1"/>
      <c r="E48" s="1"/>
    </row>
    <row r="49" spans="3:5" x14ac:dyDescent="0.3">
      <c r="C49" s="1"/>
      <c r="D49" s="1"/>
      <c r="E49" s="1"/>
    </row>
  </sheetData>
  <phoneticPr fontId="7" type="noConversion"/>
  <hyperlinks>
    <hyperlink ref="A6" r:id="rId1" xr:uid="{00000000-0004-0000-0500-000000000000}"/>
    <hyperlink ref="A4" location="Notes!A1" display="Notes" xr:uid="{68212466-41FC-4961-BB70-F14014CE87E0}"/>
    <hyperlink ref="A5" location="'Table of contents'!A1" display="Table of Contents" xr:uid="{1DE3387B-9AF2-443B-A2A1-71E295BAF87E}"/>
  </hyperlinks>
  <pageMargins left="0.7" right="0.7" top="0.75" bottom="0.75" header="0.3" footer="0.3"/>
  <pageSetup paperSize="9" orientation="portrait" horizontalDpi="4294967293" verticalDpi="0" r:id="rId2"/>
  <tableParts count="4">
    <tablePart r:id="rId3"/>
    <tablePart r:id="rId4"/>
    <tablePart r:id="rId5"/>
    <tablePart r:id="rId6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E108"/>
  <sheetViews>
    <sheetView showGridLines="0" zoomScale="80" zoomScaleNormal="80" workbookViewId="0"/>
  </sheetViews>
  <sheetFormatPr defaultRowHeight="15.05" x14ac:dyDescent="0.3"/>
  <cols>
    <col min="1" max="1" width="27.6640625" customWidth="1"/>
    <col min="2" max="2" width="24.88671875" customWidth="1"/>
    <col min="3" max="3" width="21.44140625" customWidth="1"/>
    <col min="4" max="4" width="17.6640625" customWidth="1"/>
    <col min="5" max="5" width="12.5546875" customWidth="1"/>
  </cols>
  <sheetData>
    <row r="1" spans="1:3" ht="24.25" x14ac:dyDescent="0.45">
      <c r="A1" s="3" t="s">
        <v>354</v>
      </c>
    </row>
    <row r="2" spans="1:3" x14ac:dyDescent="0.3">
      <c r="A2" t="s">
        <v>200</v>
      </c>
    </row>
    <row r="3" spans="1:3" x14ac:dyDescent="0.3">
      <c r="A3" t="s">
        <v>199</v>
      </c>
    </row>
    <row r="4" spans="1:3" x14ac:dyDescent="0.3">
      <c r="A4" s="8" t="s">
        <v>270</v>
      </c>
    </row>
    <row r="5" spans="1:3" x14ac:dyDescent="0.3">
      <c r="A5" s="8" t="s">
        <v>452</v>
      </c>
    </row>
    <row r="6" spans="1:3" x14ac:dyDescent="0.3">
      <c r="A6" s="8" t="s">
        <v>158</v>
      </c>
    </row>
    <row r="7" spans="1:3" x14ac:dyDescent="0.3">
      <c r="A7" s="8"/>
    </row>
    <row r="8" spans="1:3" x14ac:dyDescent="0.3">
      <c r="A8" s="13" t="s">
        <v>355</v>
      </c>
    </row>
    <row r="9" spans="1:3" x14ac:dyDescent="0.3">
      <c r="A9" t="s">
        <v>72</v>
      </c>
      <c r="B9" s="9" t="s">
        <v>159</v>
      </c>
      <c r="C9" s="9" t="s">
        <v>276</v>
      </c>
    </row>
    <row r="10" spans="1:3" x14ac:dyDescent="0.3">
      <c r="A10" t="s">
        <v>68</v>
      </c>
      <c r="B10" s="1">
        <v>3.0734189963075476E-2</v>
      </c>
      <c r="C10" s="1">
        <v>3.6732888729077685E-2</v>
      </c>
    </row>
    <row r="11" spans="1:3" x14ac:dyDescent="0.3">
      <c r="A11" t="s">
        <v>69</v>
      </c>
      <c r="B11" s="1">
        <v>2.1771095875212552E-2</v>
      </c>
      <c r="C11" s="1">
        <v>2.128966100496929E-2</v>
      </c>
    </row>
    <row r="12" spans="1:3" x14ac:dyDescent="0.3">
      <c r="A12" t="s">
        <v>70</v>
      </c>
      <c r="B12" s="1">
        <v>8.2771096109526682E-3</v>
      </c>
      <c r="C12" s="1">
        <v>9.2053884620958946E-3</v>
      </c>
    </row>
    <row r="13" spans="1:3" x14ac:dyDescent="0.3">
      <c r="A13" t="s">
        <v>60</v>
      </c>
      <c r="B13" s="1">
        <v>8.1136021457568399E-3</v>
      </c>
      <c r="C13" s="1">
        <v>1.0076542690269977E-2</v>
      </c>
    </row>
    <row r="14" spans="1:3" x14ac:dyDescent="0.3">
      <c r="A14" t="s">
        <v>71</v>
      </c>
      <c r="B14" s="1">
        <v>0.8220443180943503</v>
      </c>
      <c r="C14" s="1">
        <v>0.80593170006882431</v>
      </c>
    </row>
    <row r="15" spans="1:3" x14ac:dyDescent="0.3">
      <c r="A15" t="s">
        <v>61</v>
      </c>
      <c r="B15" s="1">
        <v>0.10905968431065216</v>
      </c>
      <c r="C15" s="1">
        <v>0.11676381904476282</v>
      </c>
    </row>
    <row r="16" spans="1:3" x14ac:dyDescent="0.3">
      <c r="A16" t="s">
        <v>299</v>
      </c>
      <c r="B16" s="1">
        <v>0.51</v>
      </c>
      <c r="C16" s="1">
        <v>0.56000000000000005</v>
      </c>
    </row>
    <row r="17" spans="1:5" x14ac:dyDescent="0.3">
      <c r="A17" t="s">
        <v>294</v>
      </c>
    </row>
    <row r="19" spans="1:5" x14ac:dyDescent="0.3">
      <c r="A19" s="13" t="s">
        <v>356</v>
      </c>
    </row>
    <row r="20" spans="1:5" x14ac:dyDescent="0.3">
      <c r="A20" t="s">
        <v>33</v>
      </c>
      <c r="B20" s="9" t="s">
        <v>39</v>
      </c>
      <c r="C20" s="10" t="s">
        <v>66</v>
      </c>
      <c r="D20" s="10" t="s">
        <v>61</v>
      </c>
      <c r="E20" s="10" t="s">
        <v>62</v>
      </c>
    </row>
    <row r="21" spans="1:5" x14ac:dyDescent="0.3">
      <c r="A21" t="s">
        <v>16</v>
      </c>
      <c r="B21">
        <v>2019</v>
      </c>
      <c r="C21" s="1">
        <v>0.13320773011235157</v>
      </c>
      <c r="D21" s="1">
        <v>2.2938891098948162E-2</v>
      </c>
      <c r="E21" s="1">
        <v>0.84385337878870026</v>
      </c>
    </row>
    <row r="22" spans="1:5" x14ac:dyDescent="0.3">
      <c r="B22">
        <v>2020</v>
      </c>
      <c r="C22" s="1">
        <v>0.18930274301538424</v>
      </c>
      <c r="D22" s="1">
        <v>3.2743677244965227E-2</v>
      </c>
      <c r="E22" s="1">
        <v>0.77795357973965051</v>
      </c>
    </row>
    <row r="23" spans="1:5" x14ac:dyDescent="0.3">
      <c r="B23">
        <v>2021</v>
      </c>
      <c r="C23" s="1">
        <v>0.20778380993733958</v>
      </c>
      <c r="D23" s="1">
        <v>3.2494107865399316E-2</v>
      </c>
      <c r="E23" s="1">
        <v>0.75972208219726112</v>
      </c>
    </row>
    <row r="24" spans="1:5" x14ac:dyDescent="0.3">
      <c r="B24">
        <v>2022</v>
      </c>
      <c r="C24" s="1">
        <v>0.24846366985184831</v>
      </c>
      <c r="D24" s="1">
        <v>4.2627241795199139E-2</v>
      </c>
      <c r="E24" s="1">
        <v>0.70890908835295252</v>
      </c>
    </row>
    <row r="25" spans="1:5" x14ac:dyDescent="0.3">
      <c r="A25" t="s">
        <v>17</v>
      </c>
      <c r="B25">
        <v>2019</v>
      </c>
      <c r="C25" s="1">
        <v>0.47982211524477481</v>
      </c>
      <c r="D25" s="1">
        <v>6.6519708755211349E-2</v>
      </c>
      <c r="E25" s="1">
        <v>0.4536581760000139</v>
      </c>
    </row>
    <row r="26" spans="1:5" x14ac:dyDescent="0.3">
      <c r="B26">
        <v>2020</v>
      </c>
      <c r="C26" s="1">
        <v>0.50442982515915258</v>
      </c>
      <c r="D26" s="1">
        <v>6.9630928984437804E-2</v>
      </c>
      <c r="E26" s="1">
        <v>0.42593924585640969</v>
      </c>
    </row>
    <row r="27" spans="1:5" x14ac:dyDescent="0.3">
      <c r="B27">
        <v>2021</v>
      </c>
      <c r="C27" s="1">
        <v>0.51267451111916695</v>
      </c>
      <c r="D27" s="1">
        <v>6.9153118529597657E-2</v>
      </c>
      <c r="E27" s="1">
        <v>0.41817237035123533</v>
      </c>
    </row>
    <row r="28" spans="1:5" x14ac:dyDescent="0.3">
      <c r="B28">
        <v>2022</v>
      </c>
      <c r="C28" s="1">
        <v>0.52019261250864202</v>
      </c>
      <c r="D28" s="1">
        <v>7.7009567610862403E-2</v>
      </c>
      <c r="E28" s="1">
        <v>0.40279781988049562</v>
      </c>
    </row>
    <row r="29" spans="1:5" x14ac:dyDescent="0.3">
      <c r="A29" t="s">
        <v>20</v>
      </c>
      <c r="B29">
        <v>2019</v>
      </c>
      <c r="C29" s="1">
        <v>0.40277681039227103</v>
      </c>
      <c r="D29" s="1">
        <v>4.381968515116156E-2</v>
      </c>
      <c r="E29" s="1">
        <v>0.55340350445656739</v>
      </c>
    </row>
    <row r="30" spans="1:5" x14ac:dyDescent="0.3">
      <c r="B30">
        <v>2020</v>
      </c>
      <c r="C30" s="1">
        <v>0.45994188396028618</v>
      </c>
      <c r="D30" s="1">
        <v>5.4242577976218162E-2</v>
      </c>
      <c r="E30" s="1">
        <v>0.4858155380634957</v>
      </c>
    </row>
    <row r="31" spans="1:5" x14ac:dyDescent="0.3">
      <c r="B31">
        <v>2021</v>
      </c>
      <c r="C31" s="1">
        <v>0.48503853610355524</v>
      </c>
      <c r="D31" s="1">
        <v>5.2030827080038165E-2</v>
      </c>
      <c r="E31" s="1">
        <v>0.46293063681640673</v>
      </c>
    </row>
    <row r="32" spans="1:5" x14ac:dyDescent="0.3">
      <c r="B32">
        <v>2022</v>
      </c>
      <c r="C32" s="1">
        <v>0.52361462581218932</v>
      </c>
      <c r="D32" s="1">
        <v>5.8974837170117998E-2</v>
      </c>
      <c r="E32" s="1">
        <v>0.41741053701769271</v>
      </c>
    </row>
    <row r="33" spans="1:5" x14ac:dyDescent="0.3">
      <c r="A33" t="s">
        <v>18</v>
      </c>
      <c r="B33">
        <v>2019</v>
      </c>
      <c r="C33" s="1">
        <v>0.47248669831223522</v>
      </c>
      <c r="D33" s="1">
        <v>4.770252878066579E-2</v>
      </c>
      <c r="E33" s="1">
        <v>0.47981077290709889</v>
      </c>
    </row>
    <row r="34" spans="1:5" x14ac:dyDescent="0.3">
      <c r="B34">
        <v>2020</v>
      </c>
      <c r="C34" s="1">
        <v>0.5046457084606546</v>
      </c>
      <c r="D34" s="1">
        <v>5.417817207462023E-2</v>
      </c>
      <c r="E34" s="1">
        <v>0.44117611946472507</v>
      </c>
    </row>
    <row r="35" spans="1:5" x14ac:dyDescent="0.3">
      <c r="B35">
        <v>2021</v>
      </c>
      <c r="C35" s="1">
        <v>0.50428119163631346</v>
      </c>
      <c r="D35" s="1">
        <v>5.8077934642281615E-2</v>
      </c>
      <c r="E35" s="1">
        <v>0.43764087372140503</v>
      </c>
    </row>
    <row r="36" spans="1:5" x14ac:dyDescent="0.3">
      <c r="B36">
        <v>2022</v>
      </c>
      <c r="C36" s="1">
        <v>0.55413479375916208</v>
      </c>
      <c r="D36" s="1">
        <v>6.6158920410468405E-2</v>
      </c>
      <c r="E36" s="1">
        <v>0.37970628583036947</v>
      </c>
    </row>
    <row r="37" spans="1:5" x14ac:dyDescent="0.3">
      <c r="A37" t="s">
        <v>45</v>
      </c>
      <c r="B37">
        <v>2019</v>
      </c>
      <c r="C37" s="1">
        <v>0.40567628245178999</v>
      </c>
      <c r="D37" s="1">
        <v>4.9541122922443705E-2</v>
      </c>
      <c r="E37" s="1">
        <v>0.54478259462576628</v>
      </c>
    </row>
    <row r="38" spans="1:5" x14ac:dyDescent="0.3">
      <c r="B38">
        <v>2020</v>
      </c>
      <c r="C38" s="1">
        <v>0.44556263398268864</v>
      </c>
      <c r="D38" s="1">
        <v>5.6417000030202405E-2</v>
      </c>
      <c r="E38" s="1">
        <v>0.49802036598710897</v>
      </c>
    </row>
    <row r="39" spans="1:5" x14ac:dyDescent="0.3">
      <c r="B39">
        <v>2021</v>
      </c>
      <c r="C39" s="1">
        <v>0.4588083662490669</v>
      </c>
      <c r="D39" s="1">
        <v>5.61625674594083E-2</v>
      </c>
      <c r="E39" s="1">
        <v>0.48502906629152504</v>
      </c>
    </row>
    <row r="40" spans="1:5" x14ac:dyDescent="0.3">
      <c r="B40">
        <v>2022</v>
      </c>
      <c r="C40" s="1">
        <v>0.48834665370857816</v>
      </c>
      <c r="D40" s="1">
        <v>6.386196607977139E-2</v>
      </c>
      <c r="E40" s="1">
        <v>0.44779138021165044</v>
      </c>
    </row>
    <row r="41" spans="1:5" x14ac:dyDescent="0.3">
      <c r="A41" t="s">
        <v>174</v>
      </c>
    </row>
    <row r="43" spans="1:5" x14ac:dyDescent="0.3">
      <c r="A43" s="13" t="s">
        <v>357</v>
      </c>
    </row>
    <row r="44" spans="1:5" x14ac:dyDescent="0.3">
      <c r="A44" t="s">
        <v>190</v>
      </c>
      <c r="B44" s="9" t="s">
        <v>159</v>
      </c>
      <c r="C44" s="9" t="s">
        <v>276</v>
      </c>
    </row>
    <row r="45" spans="1:5" x14ac:dyDescent="0.3">
      <c r="A45" t="s">
        <v>16</v>
      </c>
      <c r="B45" s="1">
        <v>0.20778380993733958</v>
      </c>
      <c r="C45" s="1">
        <v>0.24846366985184831</v>
      </c>
    </row>
    <row r="46" spans="1:5" x14ac:dyDescent="0.3">
      <c r="A46" t="s">
        <v>191</v>
      </c>
      <c r="B46" s="1">
        <v>0.46161540360208292</v>
      </c>
      <c r="C46" s="1">
        <v>0.50785378806794701</v>
      </c>
    </row>
    <row r="47" spans="1:5" x14ac:dyDescent="0.3">
      <c r="A47" t="s">
        <v>192</v>
      </c>
      <c r="B47" s="1">
        <v>0.44534833808200491</v>
      </c>
      <c r="C47" s="1">
        <v>0.47115864800555174</v>
      </c>
    </row>
    <row r="48" spans="1:5" x14ac:dyDescent="0.3">
      <c r="A48" t="s">
        <v>193</v>
      </c>
      <c r="B48" s="1">
        <v>0.44029549127911888</v>
      </c>
      <c r="C48" s="1">
        <v>0.48667590097366481</v>
      </c>
    </row>
    <row r="49" spans="1:4" x14ac:dyDescent="0.3">
      <c r="A49" t="s">
        <v>194</v>
      </c>
      <c r="B49" s="1">
        <v>0.33438382740709277</v>
      </c>
      <c r="C49" s="1">
        <v>0.43524539591369305</v>
      </c>
    </row>
    <row r="50" spans="1:4" x14ac:dyDescent="0.3">
      <c r="A50" t="s">
        <v>195</v>
      </c>
      <c r="B50" s="1">
        <v>0.49165749774043771</v>
      </c>
      <c r="C50" s="1">
        <v>0.58492751271963617</v>
      </c>
    </row>
    <row r="51" spans="1:4" x14ac:dyDescent="0.3">
      <c r="A51" t="s">
        <v>196</v>
      </c>
      <c r="B51" s="1">
        <v>0.52967369418967247</v>
      </c>
      <c r="C51" s="1">
        <v>0.56304886794971354</v>
      </c>
    </row>
    <row r="52" spans="1:4" x14ac:dyDescent="0.3">
      <c r="A52" t="s">
        <v>17</v>
      </c>
      <c r="B52" s="1">
        <v>0.51270904973286657</v>
      </c>
      <c r="C52" s="1">
        <v>0.52019261250864202</v>
      </c>
    </row>
    <row r="53" spans="1:4" x14ac:dyDescent="0.3">
      <c r="A53" t="s">
        <v>197</v>
      </c>
      <c r="B53" s="1">
        <v>0.5319032190139259</v>
      </c>
      <c r="C53" s="1">
        <v>0.56917863132324176</v>
      </c>
    </row>
    <row r="54" spans="1:4" x14ac:dyDescent="0.3">
      <c r="A54" t="s">
        <v>198</v>
      </c>
      <c r="B54" s="1">
        <v>0.44287202020057925</v>
      </c>
      <c r="C54" s="1">
        <v>0.50265088103461175</v>
      </c>
    </row>
    <row r="55" spans="1:4" x14ac:dyDescent="0.3">
      <c r="A55" t="s">
        <v>45</v>
      </c>
      <c r="B55" s="1">
        <v>0.45880836624906668</v>
      </c>
      <c r="C55" s="1">
        <v>0.48834665370857838</v>
      </c>
    </row>
    <row r="56" spans="1:4" x14ac:dyDescent="0.3">
      <c r="A56" t="s">
        <v>174</v>
      </c>
    </row>
    <row r="58" spans="1:4" x14ac:dyDescent="0.3">
      <c r="A58" s="13" t="s">
        <v>358</v>
      </c>
    </row>
    <row r="59" spans="1:4" x14ac:dyDescent="0.3">
      <c r="A59" t="s">
        <v>33</v>
      </c>
      <c r="B59" s="9" t="s">
        <v>46</v>
      </c>
      <c r="C59" s="9" t="s">
        <v>47</v>
      </c>
      <c r="D59" s="9" t="s">
        <v>67</v>
      </c>
    </row>
    <row r="60" spans="1:4" x14ac:dyDescent="0.3">
      <c r="A60" t="s">
        <v>16</v>
      </c>
      <c r="B60" s="1">
        <v>0.11846571622539036</v>
      </c>
      <c r="C60" s="1">
        <v>0.12218649517684887</v>
      </c>
      <c r="D60" s="1">
        <v>0.14361702127659576</v>
      </c>
    </row>
    <row r="61" spans="1:4" x14ac:dyDescent="0.3">
      <c r="A61" t="s">
        <v>17</v>
      </c>
      <c r="B61" s="1">
        <v>9.236840830952496E-2</v>
      </c>
      <c r="C61" s="1">
        <v>9.2612769666594028E-2</v>
      </c>
      <c r="D61" s="1">
        <v>0.10415335463258786</v>
      </c>
    </row>
    <row r="62" spans="1:4" x14ac:dyDescent="0.3">
      <c r="A62" t="s">
        <v>20</v>
      </c>
      <c r="B62" s="1">
        <v>7.9677182685253117E-2</v>
      </c>
      <c r="C62" s="1">
        <v>7.7261721329517946E-2</v>
      </c>
      <c r="D62" s="1">
        <v>0.10249671484888305</v>
      </c>
    </row>
    <row r="63" spans="1:4" x14ac:dyDescent="0.3">
      <c r="A63" t="s">
        <v>18</v>
      </c>
      <c r="B63" s="1">
        <v>0.10776714598813278</v>
      </c>
      <c r="C63" s="1">
        <v>0.10938615274803712</v>
      </c>
      <c r="D63" s="1">
        <v>0.13264248704663212</v>
      </c>
    </row>
    <row r="64" spans="1:4" x14ac:dyDescent="0.3">
      <c r="A64" t="s">
        <v>45</v>
      </c>
      <c r="B64" s="1">
        <v>9.574882750122593E-2</v>
      </c>
      <c r="C64" s="1">
        <v>9.5172277618718534E-2</v>
      </c>
      <c r="D64" s="1">
        <v>0.11382581201494682</v>
      </c>
    </row>
    <row r="65" spans="1:5" x14ac:dyDescent="0.3">
      <c r="A65" t="s">
        <v>274</v>
      </c>
    </row>
    <row r="67" spans="1:5" x14ac:dyDescent="0.3">
      <c r="A67" s="13" t="s">
        <v>359</v>
      </c>
    </row>
    <row r="68" spans="1:5" x14ac:dyDescent="0.3">
      <c r="A68" t="s">
        <v>72</v>
      </c>
      <c r="B68" s="9" t="s">
        <v>46</v>
      </c>
      <c r="C68" s="9" t="s">
        <v>47</v>
      </c>
      <c r="D68" s="9" t="s">
        <v>67</v>
      </c>
    </row>
    <row r="69" spans="1:5" x14ac:dyDescent="0.3">
      <c r="A69" t="s">
        <v>68</v>
      </c>
      <c r="B69" s="1">
        <v>5.0093674164791088E-2</v>
      </c>
      <c r="C69" s="1">
        <v>4.8869582387205054E-2</v>
      </c>
      <c r="D69" s="1">
        <v>6.09370508766887E-2</v>
      </c>
    </row>
    <row r="70" spans="1:5" x14ac:dyDescent="0.3">
      <c r="A70" t="s">
        <v>69</v>
      </c>
      <c r="B70" s="1">
        <v>1.8847996378770542E-2</v>
      </c>
      <c r="C70" s="1">
        <v>2.2015993681508538E-2</v>
      </c>
      <c r="D70" s="1">
        <v>2.4719747053751077E-2</v>
      </c>
    </row>
    <row r="71" spans="1:5" x14ac:dyDescent="0.3">
      <c r="A71" t="s">
        <v>70</v>
      </c>
      <c r="B71" s="1">
        <v>7.6573914574191194E-3</v>
      </c>
      <c r="C71" s="1">
        <v>9.3790107611807678E-3</v>
      </c>
      <c r="D71" s="1">
        <v>1.1497556769186549E-2</v>
      </c>
    </row>
    <row r="72" spans="1:5" x14ac:dyDescent="0.3">
      <c r="A72" t="s">
        <v>60</v>
      </c>
      <c r="B72" s="1">
        <v>1.9149765500245188E-2</v>
      </c>
      <c r="C72" s="1">
        <v>1.4907690788824169E-2</v>
      </c>
      <c r="D72" s="1">
        <v>1.6671457315320496E-2</v>
      </c>
    </row>
    <row r="73" spans="1:5" x14ac:dyDescent="0.3">
      <c r="A73" t="s">
        <v>71</v>
      </c>
      <c r="B73" s="1">
        <v>0.76428059498811785</v>
      </c>
      <c r="C73" s="1">
        <v>0.75886069700858916</v>
      </c>
      <c r="D73" s="1">
        <v>0.72779534348950847</v>
      </c>
    </row>
    <row r="74" spans="1:5" x14ac:dyDescent="0.3">
      <c r="A74" t="s">
        <v>61</v>
      </c>
      <c r="B74" s="1">
        <v>0.13997057751065622</v>
      </c>
      <c r="C74" s="1">
        <v>0.14596702537269227</v>
      </c>
      <c r="D74" s="1">
        <v>0.15837884449554471</v>
      </c>
    </row>
    <row r="75" spans="1:5" x14ac:dyDescent="0.3">
      <c r="A75" t="s">
        <v>202</v>
      </c>
      <c r="B75" s="1">
        <v>9.574882750122593E-2</v>
      </c>
      <c r="C75" s="1">
        <v>9.5172277618718534E-2</v>
      </c>
      <c r="D75" s="1">
        <v>0.11382581201494682</v>
      </c>
    </row>
    <row r="76" spans="1:5" x14ac:dyDescent="0.3">
      <c r="A76" t="s">
        <v>295</v>
      </c>
      <c r="B76" s="28"/>
      <c r="C76" s="28"/>
      <c r="D76" s="28"/>
    </row>
    <row r="78" spans="1:5" x14ac:dyDescent="0.3">
      <c r="A78" s="13" t="s">
        <v>360</v>
      </c>
    </row>
    <row r="79" spans="1:5" x14ac:dyDescent="0.3">
      <c r="A79" t="s">
        <v>33</v>
      </c>
      <c r="B79" t="s">
        <v>72</v>
      </c>
      <c r="C79" s="9" t="s">
        <v>46</v>
      </c>
      <c r="D79" s="9" t="s">
        <v>47</v>
      </c>
      <c r="E79" s="9" t="s">
        <v>67</v>
      </c>
    </row>
    <row r="80" spans="1:5" x14ac:dyDescent="0.3">
      <c r="A80" t="s">
        <v>16</v>
      </c>
      <c r="B80" t="s">
        <v>68</v>
      </c>
      <c r="C80" s="1">
        <v>4.5485403937542433E-2</v>
      </c>
      <c r="D80" s="1">
        <v>4.2872454448017148E-2</v>
      </c>
      <c r="E80" s="1">
        <v>4.2553191489361701E-2</v>
      </c>
    </row>
    <row r="81" spans="1:5" x14ac:dyDescent="0.3">
      <c r="B81" t="s">
        <v>69</v>
      </c>
      <c r="C81" s="1">
        <v>4.2939579090291918E-2</v>
      </c>
      <c r="D81" s="1">
        <v>5.1446945337620578E-2</v>
      </c>
      <c r="E81" s="1">
        <v>5.8510638297872342E-2</v>
      </c>
    </row>
    <row r="82" spans="1:5" x14ac:dyDescent="0.3">
      <c r="B82" t="s">
        <v>70</v>
      </c>
      <c r="C82" s="1">
        <v>1.0692464358452138E-2</v>
      </c>
      <c r="D82" s="1">
        <v>1.2861736334405145E-2</v>
      </c>
      <c r="E82" s="1">
        <v>1.5957446808510637E-2</v>
      </c>
    </row>
    <row r="83" spans="1:5" x14ac:dyDescent="0.3">
      <c r="B83" t="s">
        <v>60</v>
      </c>
      <c r="C83" s="1">
        <v>1.9348268839103868E-2</v>
      </c>
      <c r="D83" s="1">
        <v>1.5005359056806002E-2</v>
      </c>
      <c r="E83" s="1">
        <v>2.6595744680851064E-2</v>
      </c>
    </row>
    <row r="84" spans="1:5" x14ac:dyDescent="0.3">
      <c r="B84" t="s">
        <v>71</v>
      </c>
      <c r="C84" s="1">
        <v>0.68873048200950437</v>
      </c>
      <c r="D84" s="1">
        <v>0.67416934619506963</v>
      </c>
      <c r="E84" s="1">
        <v>0.69148936170212771</v>
      </c>
    </row>
    <row r="85" spans="1:5" x14ac:dyDescent="0.3">
      <c r="B85" t="s">
        <v>61</v>
      </c>
      <c r="C85" s="1">
        <v>0.19280380176510523</v>
      </c>
      <c r="D85" s="1">
        <v>0.20364415862808147</v>
      </c>
      <c r="E85" s="1">
        <v>0.16489361702127658</v>
      </c>
    </row>
    <row r="86" spans="1:5" x14ac:dyDescent="0.3">
      <c r="A86" t="s">
        <v>17</v>
      </c>
      <c r="B86" t="s">
        <v>68</v>
      </c>
      <c r="C86" s="1">
        <v>4.8811195583748974E-2</v>
      </c>
      <c r="D86" s="1">
        <v>4.8267596426236653E-2</v>
      </c>
      <c r="E86" s="1">
        <v>5.4952076677316296E-2</v>
      </c>
    </row>
    <row r="87" spans="1:5" x14ac:dyDescent="0.3">
      <c r="B87" t="s">
        <v>69</v>
      </c>
      <c r="C87" s="1">
        <v>1.5786160476490244E-2</v>
      </c>
      <c r="D87" s="1">
        <v>2.0483765526258444E-2</v>
      </c>
      <c r="E87" s="1">
        <v>2.8753993610223641E-2</v>
      </c>
    </row>
    <row r="88" spans="1:5" x14ac:dyDescent="0.3">
      <c r="B88" t="s">
        <v>70</v>
      </c>
      <c r="C88" s="1">
        <v>5.8834923248268847E-3</v>
      </c>
      <c r="D88" s="1">
        <v>8.3896273697973422E-3</v>
      </c>
      <c r="E88" s="1">
        <v>8.3067092651757189E-3</v>
      </c>
    </row>
    <row r="89" spans="1:5" x14ac:dyDescent="0.3">
      <c r="B89" t="s">
        <v>60</v>
      </c>
      <c r="C89" s="1">
        <v>2.1887559924458865E-2</v>
      </c>
      <c r="D89" s="1">
        <v>1.547178034430159E-2</v>
      </c>
      <c r="E89" s="1">
        <v>1.2140575079872205E-2</v>
      </c>
    </row>
    <row r="90" spans="1:5" x14ac:dyDescent="0.3">
      <c r="B90" t="s">
        <v>71</v>
      </c>
      <c r="C90" s="1">
        <v>0.76572563072006194</v>
      </c>
      <c r="D90" s="1">
        <v>0.75615602527783832</v>
      </c>
      <c r="E90" s="1">
        <v>0.73035143769968047</v>
      </c>
    </row>
    <row r="91" spans="1:5" x14ac:dyDescent="0.3">
      <c r="B91" t="s">
        <v>61</v>
      </c>
      <c r="C91" s="1">
        <v>0.14190596097041305</v>
      </c>
      <c r="D91" s="1">
        <v>0.15123120505556767</v>
      </c>
      <c r="E91" s="1">
        <v>0.16549520766773163</v>
      </c>
    </row>
    <row r="92" spans="1:5" x14ac:dyDescent="0.3">
      <c r="A92" t="s">
        <v>295</v>
      </c>
    </row>
    <row r="94" spans="1:5" x14ac:dyDescent="0.3">
      <c r="A94" s="13" t="s">
        <v>361</v>
      </c>
    </row>
    <row r="95" spans="1:5" x14ac:dyDescent="0.3">
      <c r="A95" t="s">
        <v>33</v>
      </c>
      <c r="B95" t="s">
        <v>72</v>
      </c>
      <c r="C95" s="9" t="s">
        <v>46</v>
      </c>
      <c r="D95" s="9" t="s">
        <v>47</v>
      </c>
      <c r="E95" s="9" t="s">
        <v>67</v>
      </c>
    </row>
    <row r="96" spans="1:5" x14ac:dyDescent="0.3">
      <c r="A96" t="s">
        <v>20</v>
      </c>
      <c r="B96" t="s">
        <v>68</v>
      </c>
      <c r="C96" s="1">
        <v>4.0939104915627293E-2</v>
      </c>
      <c r="D96" s="1">
        <v>3.9401276689412283E-2</v>
      </c>
      <c r="E96" s="1">
        <v>5.7818659658344283E-2</v>
      </c>
    </row>
    <row r="97" spans="1:5" x14ac:dyDescent="0.3">
      <c r="B97" t="s">
        <v>69</v>
      </c>
      <c r="C97" s="1">
        <v>1.8048422597212031E-2</v>
      </c>
      <c r="D97" s="1">
        <v>1.9810697776799471E-2</v>
      </c>
      <c r="E97" s="1">
        <v>2.4967148488830485E-2</v>
      </c>
    </row>
    <row r="98" spans="1:5" x14ac:dyDescent="0.3">
      <c r="B98" t="s">
        <v>70</v>
      </c>
      <c r="C98" s="1">
        <v>7.9970652971386655E-3</v>
      </c>
      <c r="D98" s="1">
        <v>7.4840413823464673E-3</v>
      </c>
      <c r="E98" s="1">
        <v>9.1984231274638631E-3</v>
      </c>
    </row>
    <row r="99" spans="1:5" x14ac:dyDescent="0.3">
      <c r="B99" t="s">
        <v>60</v>
      </c>
      <c r="C99" s="1">
        <v>1.2692589875275129E-2</v>
      </c>
      <c r="D99" s="1">
        <v>1.0565705480959718E-2</v>
      </c>
      <c r="E99" s="1">
        <v>1.0512483574244415E-2</v>
      </c>
    </row>
    <row r="100" spans="1:5" x14ac:dyDescent="0.3">
      <c r="B100" t="s">
        <v>71</v>
      </c>
      <c r="C100" s="1">
        <v>0.78972853998532644</v>
      </c>
      <c r="D100" s="1">
        <v>0.78428351309707245</v>
      </c>
      <c r="E100" s="1">
        <v>0.75032851511169518</v>
      </c>
    </row>
    <row r="101" spans="1:5" x14ac:dyDescent="0.3">
      <c r="B101" t="s">
        <v>61</v>
      </c>
      <c r="C101" s="1">
        <v>0.13059427732942039</v>
      </c>
      <c r="D101" s="1">
        <v>0.13845476557340963</v>
      </c>
      <c r="E101" s="1">
        <v>0.14717477003942181</v>
      </c>
    </row>
    <row r="102" spans="1:5" x14ac:dyDescent="0.3">
      <c r="A102" t="s">
        <v>18</v>
      </c>
      <c r="B102" t="s">
        <v>68</v>
      </c>
      <c r="C102" s="1">
        <v>6.1046667023039507E-2</v>
      </c>
      <c r="D102" s="1">
        <v>5.8529621698786581E-2</v>
      </c>
      <c r="E102" s="1">
        <v>7.6683937823834203E-2</v>
      </c>
    </row>
    <row r="103" spans="1:5" x14ac:dyDescent="0.3">
      <c r="B103" t="s">
        <v>69</v>
      </c>
      <c r="C103" s="1">
        <v>1.8602662105094349E-2</v>
      </c>
      <c r="D103" s="1">
        <v>2.1413276231263382E-2</v>
      </c>
      <c r="E103" s="1">
        <v>1.1398963730569948E-2</v>
      </c>
    </row>
    <row r="104" spans="1:5" x14ac:dyDescent="0.3">
      <c r="B104" t="s">
        <v>70</v>
      </c>
      <c r="C104" s="1">
        <v>1.0370449564334206E-2</v>
      </c>
      <c r="D104" s="1">
        <v>1.1955745895788723E-2</v>
      </c>
      <c r="E104" s="1">
        <v>1.7616580310880828E-2</v>
      </c>
    </row>
    <row r="105" spans="1:5" x14ac:dyDescent="0.3">
      <c r="B105" t="s">
        <v>60</v>
      </c>
      <c r="C105" s="1">
        <v>1.7747367295664725E-2</v>
      </c>
      <c r="D105" s="1">
        <v>1.7487508922198431E-2</v>
      </c>
      <c r="E105" s="1">
        <v>2.6943005181347152E-2</v>
      </c>
    </row>
    <row r="106" spans="1:5" x14ac:dyDescent="0.3">
      <c r="B106" t="s">
        <v>71</v>
      </c>
      <c r="C106" s="1">
        <v>0.76634414924894423</v>
      </c>
      <c r="D106" s="1">
        <v>0.75678087080656675</v>
      </c>
      <c r="E106" s="1">
        <v>0.71295336787564767</v>
      </c>
    </row>
    <row r="107" spans="1:5" x14ac:dyDescent="0.3">
      <c r="B107" t="s">
        <v>61</v>
      </c>
      <c r="C107" s="1">
        <v>0.12588870476292296</v>
      </c>
      <c r="D107" s="1">
        <v>0.13383297644539616</v>
      </c>
      <c r="E107" s="1">
        <v>0.15440414507772021</v>
      </c>
    </row>
    <row r="108" spans="1:5" x14ac:dyDescent="0.3">
      <c r="A108" t="s">
        <v>296</v>
      </c>
    </row>
  </sheetData>
  <hyperlinks>
    <hyperlink ref="A6" r:id="rId1" xr:uid="{00000000-0004-0000-0600-000000000000}"/>
    <hyperlink ref="A4" location="Notes!A1" display="Notes" xr:uid="{376E2414-2033-4927-A81E-9EDB16C36769}"/>
    <hyperlink ref="A5" location="'Table of contents'!A1" display="Table of Contents" xr:uid="{C49DC201-3D93-495D-A0E5-0916F4A842E3}"/>
  </hyperlinks>
  <pageMargins left="0.7" right="0.7" top="0.75" bottom="0.75" header="0.3" footer="0.3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E122"/>
  <sheetViews>
    <sheetView showGridLines="0" workbookViewId="0">
      <selection activeCell="A4" sqref="A4"/>
    </sheetView>
  </sheetViews>
  <sheetFormatPr defaultRowHeight="15.05" x14ac:dyDescent="0.3"/>
  <cols>
    <col min="1" max="1" width="34.33203125" customWidth="1"/>
    <col min="2" max="2" width="24.88671875" customWidth="1"/>
    <col min="3" max="3" width="26.33203125" customWidth="1"/>
    <col min="4" max="4" width="17.6640625" customWidth="1"/>
    <col min="5" max="5" width="15.6640625" customWidth="1"/>
  </cols>
  <sheetData>
    <row r="1" spans="1:3" ht="24.25" x14ac:dyDescent="0.45">
      <c r="A1" s="3" t="s">
        <v>362</v>
      </c>
    </row>
    <row r="2" spans="1:3" x14ac:dyDescent="0.3">
      <c r="A2" t="s">
        <v>200</v>
      </c>
    </row>
    <row r="3" spans="1:3" x14ac:dyDescent="0.3">
      <c r="A3" t="s">
        <v>199</v>
      </c>
    </row>
    <row r="4" spans="1:3" x14ac:dyDescent="0.3">
      <c r="A4" s="8" t="s">
        <v>270</v>
      </c>
    </row>
    <row r="5" spans="1:3" x14ac:dyDescent="0.3">
      <c r="A5" s="8" t="s">
        <v>452</v>
      </c>
    </row>
    <row r="6" spans="1:3" x14ac:dyDescent="0.3">
      <c r="A6" s="8" t="s">
        <v>158</v>
      </c>
    </row>
    <row r="8" spans="1:3" x14ac:dyDescent="0.3">
      <c r="A8" s="13" t="s">
        <v>363</v>
      </c>
    </row>
    <row r="9" spans="1:3" x14ac:dyDescent="0.3">
      <c r="A9" t="s">
        <v>201</v>
      </c>
      <c r="B9" s="9" t="s">
        <v>159</v>
      </c>
      <c r="C9" s="9" t="s">
        <v>276</v>
      </c>
    </row>
    <row r="10" spans="1:3" x14ac:dyDescent="0.3">
      <c r="A10" t="s">
        <v>74</v>
      </c>
      <c r="B10" s="1">
        <v>0.52103929901258061</v>
      </c>
      <c r="C10" s="1">
        <v>0.51824175426730423</v>
      </c>
    </row>
    <row r="11" spans="1:3" x14ac:dyDescent="0.3">
      <c r="A11" t="s">
        <v>113</v>
      </c>
      <c r="B11" s="1">
        <v>7.9102943797472146E-3</v>
      </c>
      <c r="C11" s="1">
        <v>9.3050921198351236E-3</v>
      </c>
    </row>
    <row r="12" spans="1:3" x14ac:dyDescent="0.3">
      <c r="A12" t="s">
        <v>75</v>
      </c>
      <c r="B12" s="1">
        <v>0.27279009040585284</v>
      </c>
      <c r="C12" s="1">
        <v>0.26859958283104862</v>
      </c>
    </row>
    <row r="13" spans="1:3" x14ac:dyDescent="0.3">
      <c r="A13" t="s">
        <v>110</v>
      </c>
      <c r="B13" s="1">
        <v>1.9851094536256466E-2</v>
      </c>
      <c r="C13" s="1">
        <v>2.2215025382810779E-2</v>
      </c>
    </row>
    <row r="14" spans="1:3" x14ac:dyDescent="0.3">
      <c r="A14" t="s">
        <v>112</v>
      </c>
      <c r="B14" s="1">
        <v>7.1010131418084163E-3</v>
      </c>
      <c r="C14" s="1">
        <v>7.058680128181726E-3</v>
      </c>
    </row>
    <row r="15" spans="1:3" x14ac:dyDescent="0.3">
      <c r="A15" t="s">
        <v>109</v>
      </c>
      <c r="B15" s="1">
        <v>2.6591551905631537E-2</v>
      </c>
      <c r="C15" s="1">
        <v>2.8087568534031829E-2</v>
      </c>
    </row>
    <row r="16" spans="1:3" x14ac:dyDescent="0.3">
      <c r="A16" t="s">
        <v>115</v>
      </c>
      <c r="B16" s="1">
        <v>2.4257792955628046E-3</v>
      </c>
      <c r="C16" s="1">
        <v>2.092780442741385E-3</v>
      </c>
    </row>
    <row r="17" spans="1:5" x14ac:dyDescent="0.3">
      <c r="A17" t="s">
        <v>111</v>
      </c>
      <c r="B17" s="1">
        <v>1.4558116470466155E-2</v>
      </c>
      <c r="C17" s="1">
        <v>1.5143587343083881E-2</v>
      </c>
    </row>
    <row r="18" spans="1:5" x14ac:dyDescent="0.3">
      <c r="A18" t="s">
        <v>114</v>
      </c>
      <c r="B18" s="1">
        <v>1.196995091355119E-2</v>
      </c>
      <c r="C18" s="1">
        <v>1.1658598126068039E-2</v>
      </c>
    </row>
    <row r="19" spans="1:5" x14ac:dyDescent="0.3">
      <c r="A19" t="s">
        <v>61</v>
      </c>
      <c r="B19" s="1">
        <v>0.11576280993854279</v>
      </c>
      <c r="C19" s="1">
        <v>0.1175973308248944</v>
      </c>
    </row>
    <row r="20" spans="1:5" x14ac:dyDescent="0.3">
      <c r="A20" t="s">
        <v>299</v>
      </c>
      <c r="B20" s="1">
        <v>0.52</v>
      </c>
      <c r="C20" s="1">
        <v>0.55000000000000004</v>
      </c>
    </row>
    <row r="21" spans="1:5" x14ac:dyDescent="0.3">
      <c r="A21" t="s">
        <v>294</v>
      </c>
      <c r="B21" s="1"/>
      <c r="C21" s="1"/>
    </row>
    <row r="23" spans="1:5" x14ac:dyDescent="0.3">
      <c r="A23" s="13" t="s">
        <v>364</v>
      </c>
    </row>
    <row r="24" spans="1:5" x14ac:dyDescent="0.3">
      <c r="A24" t="s">
        <v>33</v>
      </c>
      <c r="B24" s="9" t="s">
        <v>39</v>
      </c>
      <c r="C24" s="9" t="s">
        <v>73</v>
      </c>
      <c r="D24" s="9" t="s">
        <v>61</v>
      </c>
      <c r="E24" s="9" t="s">
        <v>62</v>
      </c>
    </row>
    <row r="25" spans="1:5" x14ac:dyDescent="0.3">
      <c r="A25" t="s">
        <v>16</v>
      </c>
      <c r="B25">
        <v>2019</v>
      </c>
      <c r="C25" s="1">
        <v>0.13</v>
      </c>
      <c r="D25" s="1">
        <v>0.03</v>
      </c>
      <c r="E25" s="1">
        <v>0.85</v>
      </c>
    </row>
    <row r="26" spans="1:5" x14ac:dyDescent="0.3">
      <c r="B26">
        <v>2020</v>
      </c>
      <c r="C26" s="1">
        <v>0.18</v>
      </c>
      <c r="D26" s="1">
        <v>0.04</v>
      </c>
      <c r="E26" s="1">
        <v>0.78</v>
      </c>
    </row>
    <row r="27" spans="1:5" x14ac:dyDescent="0.3">
      <c r="B27">
        <v>2021</v>
      </c>
      <c r="C27" s="1">
        <v>0.20190676864722434</v>
      </c>
      <c r="D27" s="1">
        <v>3.7516306786043271E-2</v>
      </c>
      <c r="E27" s="1">
        <v>0.76057692456673243</v>
      </c>
    </row>
    <row r="28" spans="1:5" x14ac:dyDescent="0.3">
      <c r="B28">
        <v>2022</v>
      </c>
      <c r="C28" s="1">
        <v>0.2437175038659028</v>
      </c>
      <c r="D28" s="1">
        <v>4.4140918866272756E-2</v>
      </c>
      <c r="E28" s="1">
        <v>0.71214157726782445</v>
      </c>
    </row>
    <row r="29" spans="1:5" x14ac:dyDescent="0.3">
      <c r="A29" t="s">
        <v>17</v>
      </c>
      <c r="B29">
        <v>2019</v>
      </c>
      <c r="C29" s="1">
        <v>0.48</v>
      </c>
      <c r="D29" s="1">
        <v>7.0000000000000007E-2</v>
      </c>
      <c r="E29" s="1">
        <v>0.45</v>
      </c>
    </row>
    <row r="30" spans="1:5" x14ac:dyDescent="0.3">
      <c r="B30">
        <v>2020</v>
      </c>
      <c r="C30" s="1">
        <v>0.5</v>
      </c>
      <c r="D30" s="1">
        <v>7.0000000000000007E-2</v>
      </c>
      <c r="E30" s="1">
        <v>0.42</v>
      </c>
    </row>
    <row r="31" spans="1:5" x14ac:dyDescent="0.3">
      <c r="B31">
        <v>2021</v>
      </c>
      <c r="C31" s="1">
        <v>0.51246900314621213</v>
      </c>
      <c r="D31" s="1">
        <v>7.0914307486633923E-2</v>
      </c>
      <c r="E31" s="1">
        <v>0.41661668936715401</v>
      </c>
    </row>
    <row r="32" spans="1:5" x14ac:dyDescent="0.3">
      <c r="B32">
        <v>2022</v>
      </c>
      <c r="C32" s="1">
        <v>0.52370616443461759</v>
      </c>
      <c r="D32" s="1">
        <v>7.6535281101151612E-2</v>
      </c>
      <c r="E32" s="1">
        <v>0.39975855446423086</v>
      </c>
    </row>
    <row r="33" spans="1:5" x14ac:dyDescent="0.3">
      <c r="A33" t="s">
        <v>20</v>
      </c>
      <c r="B33">
        <v>2019</v>
      </c>
      <c r="C33" s="1">
        <v>0.39</v>
      </c>
      <c r="D33" s="1">
        <v>0.05</v>
      </c>
      <c r="E33" s="1">
        <v>0.55000000000000004</v>
      </c>
    </row>
    <row r="34" spans="1:5" x14ac:dyDescent="0.3">
      <c r="B34">
        <v>2020</v>
      </c>
      <c r="C34" s="1">
        <v>0.45</v>
      </c>
      <c r="D34" s="1">
        <v>0.06</v>
      </c>
      <c r="E34" s="1">
        <v>0.49</v>
      </c>
    </row>
    <row r="35" spans="1:5" x14ac:dyDescent="0.3">
      <c r="B35">
        <v>2021</v>
      </c>
      <c r="C35" s="1">
        <v>0.47719964295428535</v>
      </c>
      <c r="D35" s="1">
        <v>5.9111302308695921E-2</v>
      </c>
      <c r="E35" s="1">
        <v>0.46368905473701871</v>
      </c>
    </row>
    <row r="36" spans="1:5" x14ac:dyDescent="0.3">
      <c r="B36">
        <v>2022</v>
      </c>
      <c r="C36" s="1">
        <v>0.51559467966602568</v>
      </c>
      <c r="D36" s="1">
        <v>6.4514054425821699E-2</v>
      </c>
      <c r="E36" s="1">
        <v>0.41989126590815268</v>
      </c>
    </row>
    <row r="37" spans="1:5" x14ac:dyDescent="0.3">
      <c r="A37" t="s">
        <v>18</v>
      </c>
      <c r="B37">
        <v>2019</v>
      </c>
      <c r="C37" s="1">
        <v>0.47</v>
      </c>
      <c r="D37" s="1">
        <v>0.05</v>
      </c>
      <c r="E37" s="1">
        <v>0.48</v>
      </c>
    </row>
    <row r="38" spans="1:5" x14ac:dyDescent="0.3">
      <c r="B38">
        <v>2020</v>
      </c>
      <c r="C38" s="1">
        <v>0.5</v>
      </c>
      <c r="D38" s="1">
        <v>0.06</v>
      </c>
      <c r="E38" s="1">
        <v>0.44</v>
      </c>
    </row>
    <row r="39" spans="1:5" x14ac:dyDescent="0.3">
      <c r="B39">
        <v>2021</v>
      </c>
      <c r="C39" s="1">
        <v>0.50521140668697662</v>
      </c>
      <c r="D39" s="1">
        <v>5.6993311101073453E-2</v>
      </c>
      <c r="E39" s="1">
        <v>0.43779528221194985</v>
      </c>
    </row>
    <row r="40" spans="1:5" x14ac:dyDescent="0.3">
      <c r="B40">
        <v>2022</v>
      </c>
      <c r="C40" s="1">
        <v>0.56046453106183591</v>
      </c>
      <c r="D40" s="1">
        <v>6.1249301153714693E-2</v>
      </c>
      <c r="E40" s="1">
        <v>0.37828616778444951</v>
      </c>
    </row>
    <row r="41" spans="1:5" x14ac:dyDescent="0.3">
      <c r="A41" t="s">
        <v>45</v>
      </c>
      <c r="B41">
        <v>2019</v>
      </c>
      <c r="C41" s="1">
        <v>0.4</v>
      </c>
      <c r="D41" s="1">
        <v>0.05</v>
      </c>
      <c r="E41" s="1">
        <v>0.55000000000000004</v>
      </c>
    </row>
    <row r="42" spans="1:5" x14ac:dyDescent="0.3">
      <c r="B42">
        <v>2020</v>
      </c>
      <c r="C42" s="1">
        <v>0.44</v>
      </c>
      <c r="D42" s="1">
        <v>0.06</v>
      </c>
      <c r="E42" s="1">
        <v>0.5</v>
      </c>
    </row>
    <row r="43" spans="1:5" x14ac:dyDescent="0.3">
      <c r="B43">
        <v>2021</v>
      </c>
      <c r="C43" s="1">
        <v>0.45546160749413939</v>
      </c>
      <c r="D43" s="1">
        <v>5.9628249179366349E-2</v>
      </c>
      <c r="E43" s="1">
        <v>0.48491014332649435</v>
      </c>
    </row>
    <row r="44" spans="1:5" x14ac:dyDescent="0.3">
      <c r="B44">
        <v>2022</v>
      </c>
      <c r="C44" s="1">
        <v>0.48721748259863068</v>
      </c>
      <c r="D44" s="1">
        <v>6.4931212796970408E-2</v>
      </c>
      <c r="E44" s="1">
        <v>0.44785130460439904</v>
      </c>
    </row>
    <row r="45" spans="1:5" x14ac:dyDescent="0.3">
      <c r="A45" t="s">
        <v>259</v>
      </c>
    </row>
    <row r="47" spans="1:5" x14ac:dyDescent="0.3">
      <c r="A47" s="13" t="s">
        <v>365</v>
      </c>
    </row>
    <row r="48" spans="1:5" x14ac:dyDescent="0.3">
      <c r="A48" t="s">
        <v>190</v>
      </c>
      <c r="B48" s="9" t="s">
        <v>159</v>
      </c>
      <c r="C48" s="9" t="s">
        <v>276</v>
      </c>
    </row>
    <row r="49" spans="1:4" x14ac:dyDescent="0.3">
      <c r="A49" t="s">
        <v>16</v>
      </c>
      <c r="B49" s="1">
        <v>0.20190676864722434</v>
      </c>
      <c r="C49" s="1">
        <v>0.2437175038659028</v>
      </c>
    </row>
    <row r="50" spans="1:4" x14ac:dyDescent="0.3">
      <c r="A50" t="s">
        <v>191</v>
      </c>
      <c r="B50" s="1">
        <v>0.46492547414685409</v>
      </c>
      <c r="C50" s="1">
        <v>0.50770473734228894</v>
      </c>
    </row>
    <row r="51" spans="1:4" x14ac:dyDescent="0.3">
      <c r="A51" t="s">
        <v>192</v>
      </c>
      <c r="B51" s="1">
        <v>0.45764128040276686</v>
      </c>
      <c r="C51" s="1">
        <v>0.48222234910860273</v>
      </c>
    </row>
    <row r="52" spans="1:4" x14ac:dyDescent="0.3">
      <c r="A52" t="s">
        <v>193</v>
      </c>
      <c r="B52" s="1">
        <v>0.44889783459203542</v>
      </c>
      <c r="C52" s="1">
        <v>0.49639900718302693</v>
      </c>
    </row>
    <row r="53" spans="1:4" x14ac:dyDescent="0.3">
      <c r="A53" t="s">
        <v>194</v>
      </c>
      <c r="B53" s="1">
        <v>0.34399958077821263</v>
      </c>
      <c r="C53" s="1">
        <v>0.44405186227467819</v>
      </c>
    </row>
    <row r="54" spans="1:4" x14ac:dyDescent="0.3">
      <c r="A54" t="s">
        <v>195</v>
      </c>
      <c r="B54" s="1">
        <v>0.46321501469469412</v>
      </c>
      <c r="C54" s="1">
        <v>0.61738042340202759</v>
      </c>
    </row>
    <row r="55" spans="1:4" x14ac:dyDescent="0.3">
      <c r="A55" t="s">
        <v>196</v>
      </c>
      <c r="B55" s="1">
        <v>0.51798976272558539</v>
      </c>
      <c r="C55" s="1">
        <v>0.55423750973585506</v>
      </c>
    </row>
    <row r="56" spans="1:4" x14ac:dyDescent="0.3">
      <c r="A56" t="s">
        <v>17</v>
      </c>
      <c r="B56" s="1">
        <v>0.51250352791494702</v>
      </c>
      <c r="C56" s="1">
        <v>0.52370616443461759</v>
      </c>
    </row>
    <row r="57" spans="1:4" x14ac:dyDescent="0.3">
      <c r="A57" t="s">
        <v>197</v>
      </c>
      <c r="B57" s="1">
        <v>0.51755430232356814</v>
      </c>
      <c r="C57" s="1">
        <v>0.55442158657749796</v>
      </c>
    </row>
    <row r="58" spans="1:4" x14ac:dyDescent="0.3">
      <c r="A58" t="s">
        <v>198</v>
      </c>
      <c r="B58" s="1">
        <v>0.44765149245569247</v>
      </c>
      <c r="C58" s="1">
        <v>0.50493520506523526</v>
      </c>
    </row>
    <row r="59" spans="1:4" x14ac:dyDescent="0.3">
      <c r="A59" t="s">
        <v>45</v>
      </c>
      <c r="B59" s="1">
        <v>0.45546160749413916</v>
      </c>
      <c r="C59" s="1">
        <v>0.4872174825986304</v>
      </c>
    </row>
    <row r="60" spans="1:4" x14ac:dyDescent="0.3">
      <c r="A60" t="s">
        <v>174</v>
      </c>
    </row>
    <row r="62" spans="1:4" x14ac:dyDescent="0.3">
      <c r="A62" s="13" t="s">
        <v>502</v>
      </c>
    </row>
    <row r="63" spans="1:4" x14ac:dyDescent="0.3">
      <c r="A63" t="s">
        <v>77</v>
      </c>
      <c r="B63" s="9" t="s">
        <v>46</v>
      </c>
      <c r="C63" s="9" t="s">
        <v>47</v>
      </c>
      <c r="D63" s="9" t="s">
        <v>67</v>
      </c>
    </row>
    <row r="64" spans="1:4" x14ac:dyDescent="0.3">
      <c r="A64" t="s">
        <v>74</v>
      </c>
      <c r="B64" s="29">
        <v>0.38297016257811417</v>
      </c>
      <c r="C64" s="29">
        <v>0.43780234968901177</v>
      </c>
      <c r="D64" s="29">
        <v>0.51624029893647605</v>
      </c>
    </row>
    <row r="65" spans="1:5" x14ac:dyDescent="0.3">
      <c r="A65" t="s">
        <v>113</v>
      </c>
      <c r="B65" s="29">
        <v>1.385623216104412E-2</v>
      </c>
      <c r="C65" s="29">
        <v>1.3031888636588015E-2</v>
      </c>
      <c r="D65" s="29">
        <v>9.7729232538085655E-3</v>
      </c>
    </row>
    <row r="66" spans="1:5" x14ac:dyDescent="0.3">
      <c r="A66" t="s">
        <v>75</v>
      </c>
      <c r="B66" s="29">
        <v>0.23711508719870239</v>
      </c>
      <c r="C66" s="29">
        <v>0.24765524730970481</v>
      </c>
      <c r="D66" s="29">
        <v>0.22765162402989364</v>
      </c>
    </row>
    <row r="67" spans="1:5" x14ac:dyDescent="0.3">
      <c r="A67" t="s">
        <v>110</v>
      </c>
      <c r="B67" s="29">
        <v>8.6846638417723901E-2</v>
      </c>
      <c r="C67" s="29">
        <v>5.1782012044624348E-2</v>
      </c>
      <c r="D67" s="29">
        <v>2.6156941649899398E-2</v>
      </c>
    </row>
    <row r="68" spans="1:5" x14ac:dyDescent="0.3">
      <c r="A68" t="s">
        <v>112</v>
      </c>
      <c r="B68" s="29">
        <v>7.5819491770504586E-3</v>
      </c>
      <c r="C68" s="29">
        <v>8.3917464705301602E-3</v>
      </c>
      <c r="D68" s="29">
        <v>6.8985340615119288E-3</v>
      </c>
    </row>
    <row r="69" spans="1:5" x14ac:dyDescent="0.3">
      <c r="A69" t="s">
        <v>109</v>
      </c>
      <c r="B69" s="29">
        <v>0.10554375023575713</v>
      </c>
      <c r="C69" s="29">
        <v>7.1379208214038897E-2</v>
      </c>
      <c r="D69" s="29">
        <v>3.046852543834435E-2</v>
      </c>
    </row>
    <row r="70" spans="1:5" x14ac:dyDescent="0.3">
      <c r="A70" t="s">
        <v>115</v>
      </c>
      <c r="B70" s="29">
        <v>4.3505048345928001E-3</v>
      </c>
      <c r="C70" s="29">
        <v>3.3073353736795342E-3</v>
      </c>
      <c r="D70" s="29">
        <v>2.8743891922966371E-3</v>
      </c>
    </row>
    <row r="71" spans="1:5" x14ac:dyDescent="0.3">
      <c r="A71" t="s">
        <v>111</v>
      </c>
      <c r="B71" s="29">
        <v>1.997963058430046E-2</v>
      </c>
      <c r="C71" s="29">
        <v>1.8708658307829005E-2</v>
      </c>
      <c r="D71" s="29">
        <v>2.0120724346076459E-2</v>
      </c>
    </row>
    <row r="72" spans="1:5" x14ac:dyDescent="0.3">
      <c r="A72" t="s">
        <v>114</v>
      </c>
      <c r="B72" s="29">
        <v>1.3202399064515723E-2</v>
      </c>
      <c r="C72" s="29">
        <v>1.239016684766512E-2</v>
      </c>
      <c r="D72" s="29">
        <v>1.4371945961483185E-2</v>
      </c>
    </row>
    <row r="73" spans="1:5" x14ac:dyDescent="0.3">
      <c r="A73" t="s">
        <v>61</v>
      </c>
      <c r="B73" s="29">
        <v>0.1285536457481988</v>
      </c>
      <c r="C73" s="29">
        <v>0.13555138710632836</v>
      </c>
      <c r="D73" s="29">
        <v>0.14544409313020984</v>
      </c>
    </row>
    <row r="74" spans="1:5" x14ac:dyDescent="0.3">
      <c r="A74" t="s">
        <v>297</v>
      </c>
    </row>
    <row r="76" spans="1:5" x14ac:dyDescent="0.3">
      <c r="A76" s="13" t="s">
        <v>366</v>
      </c>
    </row>
    <row r="77" spans="1:5" x14ac:dyDescent="0.3">
      <c r="A77" t="s">
        <v>33</v>
      </c>
      <c r="B77" t="s">
        <v>77</v>
      </c>
      <c r="C77" s="9" t="s">
        <v>46</v>
      </c>
      <c r="D77" s="9" t="s">
        <v>47</v>
      </c>
      <c r="E77" s="9" t="s">
        <v>67</v>
      </c>
    </row>
    <row r="78" spans="1:5" x14ac:dyDescent="0.3">
      <c r="A78" t="s">
        <v>16</v>
      </c>
      <c r="B78" t="s">
        <v>74</v>
      </c>
      <c r="C78" s="1">
        <v>0.4787007454739084</v>
      </c>
      <c r="D78" s="1">
        <v>0.5442359249329759</v>
      </c>
      <c r="E78" s="1">
        <v>0.60606060606060608</v>
      </c>
    </row>
    <row r="79" spans="1:5" x14ac:dyDescent="0.3">
      <c r="B79" t="s">
        <v>75</v>
      </c>
      <c r="C79" s="1">
        <v>0.20181043663471779</v>
      </c>
      <c r="D79" s="1">
        <v>0.19571045576407506</v>
      </c>
      <c r="E79" s="1">
        <v>0.20202020202020202</v>
      </c>
    </row>
    <row r="80" spans="1:5" x14ac:dyDescent="0.3">
      <c r="B80" t="s">
        <v>76</v>
      </c>
      <c r="C80" s="1">
        <v>0.12460063897763578</v>
      </c>
      <c r="D80" s="1">
        <v>8.0428954423592491E-2</v>
      </c>
      <c r="E80" s="1">
        <v>7.0707070707070704E-2</v>
      </c>
    </row>
    <row r="81" spans="1:5" x14ac:dyDescent="0.3">
      <c r="B81" t="s">
        <v>61</v>
      </c>
      <c r="C81" s="1">
        <v>0.19488817891373802</v>
      </c>
      <c r="D81" s="1">
        <v>0.17962466487935658</v>
      </c>
      <c r="E81" s="1">
        <v>0.12121212121212122</v>
      </c>
    </row>
    <row r="82" spans="1:5" x14ac:dyDescent="0.3">
      <c r="A82" t="s">
        <v>17</v>
      </c>
      <c r="B82" t="s">
        <v>74</v>
      </c>
      <c r="C82" s="1">
        <v>0.52828344532681737</v>
      </c>
      <c r="D82" s="1">
        <v>0.5795631825273011</v>
      </c>
      <c r="E82" s="1">
        <v>0.62344582593250442</v>
      </c>
    </row>
    <row r="83" spans="1:5" x14ac:dyDescent="0.3">
      <c r="B83" t="s">
        <v>75</v>
      </c>
      <c r="C83" s="1">
        <v>0.18827122785583383</v>
      </c>
      <c r="D83" s="1">
        <v>0.1794071762870515</v>
      </c>
      <c r="E83" s="1">
        <v>0.17761989342806395</v>
      </c>
    </row>
    <row r="84" spans="1:5" x14ac:dyDescent="0.3">
      <c r="B84" t="s">
        <v>76</v>
      </c>
      <c r="C84" s="1">
        <v>0.15198533903481978</v>
      </c>
      <c r="D84" s="1">
        <v>0.11349453978159127</v>
      </c>
      <c r="E84" s="1">
        <v>7.460035523978685E-2</v>
      </c>
    </row>
    <row r="85" spans="1:5" x14ac:dyDescent="0.3">
      <c r="B85" t="s">
        <v>61</v>
      </c>
      <c r="C85" s="1">
        <v>0.13145998778252901</v>
      </c>
      <c r="D85" s="1">
        <v>0.12753510140405616</v>
      </c>
      <c r="E85" s="1">
        <v>0.12433392539964476</v>
      </c>
    </row>
    <row r="86" spans="1:5" x14ac:dyDescent="0.3">
      <c r="A86" t="s">
        <v>297</v>
      </c>
      <c r="C86" s="1"/>
      <c r="D86" s="1"/>
      <c r="E86" s="1"/>
    </row>
    <row r="88" spans="1:5" x14ac:dyDescent="0.3">
      <c r="A88" s="13" t="s">
        <v>367</v>
      </c>
    </row>
    <row r="89" spans="1:5" x14ac:dyDescent="0.3">
      <c r="A89" t="s">
        <v>33</v>
      </c>
      <c r="B89" t="s">
        <v>77</v>
      </c>
      <c r="C89" s="9" t="s">
        <v>46</v>
      </c>
      <c r="D89" s="9" t="s">
        <v>47</v>
      </c>
      <c r="E89" s="9" t="s">
        <v>67</v>
      </c>
    </row>
    <row r="90" spans="1:5" x14ac:dyDescent="0.3">
      <c r="A90" t="s">
        <v>16</v>
      </c>
      <c r="B90" t="s">
        <v>74</v>
      </c>
      <c r="C90" s="1">
        <v>0.36414141414141415</v>
      </c>
      <c r="D90" s="1">
        <v>0.42391304347826086</v>
      </c>
      <c r="E90" s="1">
        <v>0.47126436781609193</v>
      </c>
    </row>
    <row r="91" spans="1:5" x14ac:dyDescent="0.3">
      <c r="B91" t="s">
        <v>75</v>
      </c>
      <c r="C91" s="1">
        <v>0.23863636363636365</v>
      </c>
      <c r="D91" s="1">
        <v>0.20652173913043478</v>
      </c>
      <c r="E91" s="1">
        <v>0.26436781609195403</v>
      </c>
    </row>
    <row r="92" spans="1:5" x14ac:dyDescent="0.3">
      <c r="B92" t="s">
        <v>76</v>
      </c>
      <c r="C92" s="1">
        <v>0.2148989898989899</v>
      </c>
      <c r="D92" s="1">
        <v>0.14130434782608695</v>
      </c>
      <c r="E92" s="1">
        <v>8.0459770114942528E-2</v>
      </c>
    </row>
    <row r="93" spans="1:5" x14ac:dyDescent="0.3">
      <c r="B93" t="s">
        <v>61</v>
      </c>
      <c r="C93" s="1">
        <v>0.18232323232323233</v>
      </c>
      <c r="D93" s="1">
        <v>0.22826086956521738</v>
      </c>
      <c r="E93" s="1">
        <v>0.18390804597701149</v>
      </c>
    </row>
    <row r="94" spans="1:5" x14ac:dyDescent="0.3">
      <c r="A94" t="s">
        <v>17</v>
      </c>
      <c r="B94" t="s">
        <v>74</v>
      </c>
      <c r="C94" s="1">
        <v>0.35112111716206762</v>
      </c>
      <c r="D94" s="1">
        <v>0.42039573820395737</v>
      </c>
      <c r="E94" s="1">
        <v>0.49949748743718592</v>
      </c>
    </row>
    <row r="95" spans="1:5" x14ac:dyDescent="0.3">
      <c r="B95" t="s">
        <v>75</v>
      </c>
      <c r="C95" s="1">
        <v>0.17000821442696765</v>
      </c>
      <c r="D95" s="1">
        <v>0.18493150684931506</v>
      </c>
      <c r="E95" s="1">
        <v>0.1748743718592965</v>
      </c>
    </row>
    <row r="96" spans="1:5" x14ac:dyDescent="0.3">
      <c r="B96" t="s">
        <v>76</v>
      </c>
      <c r="C96" s="1">
        <v>0.36560284766801543</v>
      </c>
      <c r="D96" s="1">
        <v>0.26225266362252664</v>
      </c>
      <c r="E96" s="1">
        <v>0.16180904522613065</v>
      </c>
    </row>
    <row r="97" spans="1:5" x14ac:dyDescent="0.3">
      <c r="B97" t="s">
        <v>61</v>
      </c>
      <c r="C97" s="1">
        <v>0.11326782074294928</v>
      </c>
      <c r="D97" s="1">
        <v>0.13242009132420091</v>
      </c>
      <c r="E97" s="1">
        <v>0.16381909547738693</v>
      </c>
    </row>
    <row r="98" spans="1:5" x14ac:dyDescent="0.3">
      <c r="A98" t="s">
        <v>297</v>
      </c>
      <c r="C98" s="1"/>
      <c r="D98" s="1"/>
      <c r="E98" s="1"/>
    </row>
    <row r="100" spans="1:5" x14ac:dyDescent="0.3">
      <c r="A100" s="13" t="s">
        <v>368</v>
      </c>
    </row>
    <row r="101" spans="1:5" x14ac:dyDescent="0.3">
      <c r="A101" t="s">
        <v>33</v>
      </c>
      <c r="B101" t="s">
        <v>77</v>
      </c>
      <c r="C101" s="9" t="s">
        <v>46</v>
      </c>
      <c r="D101" s="9" t="s">
        <v>47</v>
      </c>
      <c r="E101" s="9" t="s">
        <v>67</v>
      </c>
    </row>
    <row r="102" spans="1:5" x14ac:dyDescent="0.3">
      <c r="A102" t="s">
        <v>20</v>
      </c>
      <c r="B102" t="s">
        <v>74</v>
      </c>
      <c r="C102" s="1">
        <v>0.42527987503254361</v>
      </c>
      <c r="D102" s="1">
        <v>0.46793103448275863</v>
      </c>
      <c r="E102" s="1">
        <v>0.55709342560553632</v>
      </c>
    </row>
    <row r="103" spans="1:5" x14ac:dyDescent="0.3">
      <c r="B103" t="s">
        <v>75</v>
      </c>
      <c r="C103" s="1">
        <v>0.30838323353293412</v>
      </c>
      <c r="D103" s="1">
        <v>0.28655172413793101</v>
      </c>
      <c r="E103" s="1">
        <v>0.22491349480968859</v>
      </c>
    </row>
    <row r="104" spans="1:5" x14ac:dyDescent="0.3">
      <c r="B104" t="s">
        <v>76</v>
      </c>
      <c r="C104" s="1">
        <v>0.13134600364488414</v>
      </c>
      <c r="D104" s="1">
        <v>0.10586206896551724</v>
      </c>
      <c r="E104" s="1">
        <v>8.1314878892733561E-2</v>
      </c>
    </row>
    <row r="105" spans="1:5" x14ac:dyDescent="0.3">
      <c r="B105" t="s">
        <v>61</v>
      </c>
      <c r="C105" s="1">
        <v>0.13499088778963811</v>
      </c>
      <c r="D105" s="1">
        <v>0.1396551724137931</v>
      </c>
      <c r="E105" s="1">
        <v>0.13667820069204153</v>
      </c>
    </row>
    <row r="106" spans="1:5" x14ac:dyDescent="0.3">
      <c r="A106" t="s">
        <v>18</v>
      </c>
      <c r="B106" t="s">
        <v>74</v>
      </c>
      <c r="C106" s="1">
        <v>0.46715586597117847</v>
      </c>
      <c r="D106" s="1">
        <v>0.48091603053435117</v>
      </c>
      <c r="E106" s="1">
        <v>0.51882845188284521</v>
      </c>
    </row>
    <row r="107" spans="1:5" x14ac:dyDescent="0.3">
      <c r="B107" t="s">
        <v>75</v>
      </c>
      <c r="C107" s="1">
        <v>0.28299885067633279</v>
      </c>
      <c r="D107" s="1">
        <v>0.27753544165757904</v>
      </c>
      <c r="E107" s="1">
        <v>0.28033472803347281</v>
      </c>
    </row>
    <row r="108" spans="1:5" x14ac:dyDescent="0.3">
      <c r="B108" t="s">
        <v>76</v>
      </c>
      <c r="C108" s="1">
        <v>0.12421536557333569</v>
      </c>
      <c r="D108" s="1">
        <v>0.11395856052344602</v>
      </c>
      <c r="E108" s="1">
        <v>7.8103207810320777E-2</v>
      </c>
    </row>
    <row r="109" spans="1:5" x14ac:dyDescent="0.3">
      <c r="B109" t="s">
        <v>61</v>
      </c>
      <c r="C109" s="1">
        <v>0.12562991777915303</v>
      </c>
      <c r="D109" s="1">
        <v>0.12758996728462377</v>
      </c>
      <c r="E109" s="1">
        <v>0.12273361227336123</v>
      </c>
    </row>
    <row r="110" spans="1:5" x14ac:dyDescent="0.3">
      <c r="A110" t="s">
        <v>298</v>
      </c>
      <c r="C110" s="1"/>
      <c r="D110" s="1"/>
      <c r="E110" s="1"/>
    </row>
    <row r="112" spans="1:5" x14ac:dyDescent="0.3">
      <c r="A112" s="13" t="s">
        <v>369</v>
      </c>
    </row>
    <row r="113" spans="1:5" x14ac:dyDescent="0.3">
      <c r="A113" t="s">
        <v>33</v>
      </c>
      <c r="B113" t="s">
        <v>77</v>
      </c>
      <c r="C113" s="9" t="s">
        <v>46</v>
      </c>
      <c r="D113" s="9" t="s">
        <v>47</v>
      </c>
      <c r="E113" s="9" t="s">
        <v>67</v>
      </c>
    </row>
    <row r="114" spans="1:5" x14ac:dyDescent="0.3">
      <c r="A114" t="s">
        <v>20</v>
      </c>
      <c r="B114" t="s">
        <v>74</v>
      </c>
      <c r="C114" s="1">
        <v>0.26425046792581247</v>
      </c>
      <c r="D114" s="1">
        <v>0.27770935960591131</v>
      </c>
      <c r="E114" s="1">
        <v>0.35754189944134079</v>
      </c>
    </row>
    <row r="115" spans="1:5" x14ac:dyDescent="0.3">
      <c r="B115" t="s">
        <v>75</v>
      </c>
      <c r="C115" s="1">
        <v>0.33231240428790199</v>
      </c>
      <c r="D115" s="1">
        <v>0.34729064039408869</v>
      </c>
      <c r="E115" s="1">
        <v>0.27374301675977653</v>
      </c>
    </row>
    <row r="116" spans="1:5" x14ac:dyDescent="0.3">
      <c r="B116" t="s">
        <v>76</v>
      </c>
      <c r="C116" s="1">
        <v>0.28381827462991321</v>
      </c>
      <c r="D116" s="1">
        <v>0.24507389162561577</v>
      </c>
      <c r="E116" s="1">
        <v>0.20670391061452514</v>
      </c>
    </row>
    <row r="117" spans="1:5" x14ac:dyDescent="0.3">
      <c r="B117" t="s">
        <v>61</v>
      </c>
      <c r="C117" s="1">
        <v>0.1196188531563723</v>
      </c>
      <c r="D117" s="1">
        <v>0.12992610837438423</v>
      </c>
      <c r="E117" s="1">
        <v>0.16201117318435754</v>
      </c>
    </row>
    <row r="118" spans="1:5" x14ac:dyDescent="0.3">
      <c r="A118" t="s">
        <v>18</v>
      </c>
      <c r="B118" t="s">
        <v>74</v>
      </c>
      <c r="C118" s="1">
        <v>0.29216703056768561</v>
      </c>
      <c r="D118" s="1">
        <v>0.31853785900783288</v>
      </c>
      <c r="E118" s="1">
        <v>0.35918367346938773</v>
      </c>
    </row>
    <row r="119" spans="1:5" x14ac:dyDescent="0.3">
      <c r="B119" t="s">
        <v>75</v>
      </c>
      <c r="C119" s="1">
        <v>0.39014737991266374</v>
      </c>
      <c r="D119" s="1">
        <v>0.38224543080939949</v>
      </c>
      <c r="E119" s="1">
        <v>0.3836734693877551</v>
      </c>
    </row>
    <row r="120" spans="1:5" x14ac:dyDescent="0.3">
      <c r="B120" t="s">
        <v>76</v>
      </c>
      <c r="C120" s="1">
        <v>0.21138100436681223</v>
      </c>
      <c r="D120" s="1">
        <v>0.19791122715404699</v>
      </c>
      <c r="E120" s="1">
        <v>0.11428571428571428</v>
      </c>
    </row>
    <row r="121" spans="1:5" x14ac:dyDescent="0.3">
      <c r="B121" t="s">
        <v>61</v>
      </c>
      <c r="C121" s="1">
        <v>0.10630458515283843</v>
      </c>
      <c r="D121" s="1">
        <v>0.10130548302872062</v>
      </c>
      <c r="E121" s="1">
        <v>0.14285714285714285</v>
      </c>
    </row>
    <row r="122" spans="1:5" x14ac:dyDescent="0.3">
      <c r="A122" t="s">
        <v>298</v>
      </c>
    </row>
  </sheetData>
  <phoneticPr fontId="7" type="noConversion"/>
  <hyperlinks>
    <hyperlink ref="A6" r:id="rId1" xr:uid="{00000000-0004-0000-0700-000000000000}"/>
    <hyperlink ref="A4" location="Notes!A1" display="Notes" xr:uid="{D30CA154-3B2E-41A9-898D-407E29970A39}"/>
    <hyperlink ref="A5" location="'Table of contents'!A1" display="Table of Contents" xr:uid="{7F1193C7-1A86-4873-84B5-3A94312F1D13}"/>
  </hyperlinks>
  <pageMargins left="0.7" right="0.7" top="0.75" bottom="0.75" header="0.3" footer="0.3"/>
  <pageSetup paperSize="9" orientation="portrait" horizontalDpi="4294967293" verticalDpi="0"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1:K70"/>
  <sheetViews>
    <sheetView showGridLines="0" workbookViewId="0">
      <selection activeCell="B33" sqref="B33"/>
    </sheetView>
  </sheetViews>
  <sheetFormatPr defaultRowHeight="15.05" x14ac:dyDescent="0.3"/>
  <cols>
    <col min="1" max="1" width="28" customWidth="1"/>
    <col min="2" max="2" width="26.5546875" bestFit="1" customWidth="1"/>
    <col min="3" max="3" width="10.109375" customWidth="1"/>
    <col min="4" max="4" width="12.88671875" customWidth="1"/>
    <col min="5" max="5" width="12.5546875" customWidth="1"/>
    <col min="6" max="6" width="9.88671875" customWidth="1"/>
    <col min="8" max="8" width="13.33203125" customWidth="1"/>
  </cols>
  <sheetData>
    <row r="1" spans="1:4" ht="24.25" x14ac:dyDescent="0.45">
      <c r="A1" s="3" t="s">
        <v>370</v>
      </c>
    </row>
    <row r="2" spans="1:4" x14ac:dyDescent="0.3">
      <c r="A2" t="s">
        <v>200</v>
      </c>
    </row>
    <row r="3" spans="1:4" x14ac:dyDescent="0.3">
      <c r="A3" t="s">
        <v>199</v>
      </c>
    </row>
    <row r="4" spans="1:4" x14ac:dyDescent="0.3">
      <c r="A4" s="8" t="s">
        <v>270</v>
      </c>
    </row>
    <row r="5" spans="1:4" x14ac:dyDescent="0.3">
      <c r="A5" s="8" t="s">
        <v>452</v>
      </c>
    </row>
    <row r="6" spans="1:4" x14ac:dyDescent="0.3">
      <c r="A6" s="8" t="s">
        <v>158</v>
      </c>
    </row>
    <row r="7" spans="1:4" x14ac:dyDescent="0.3">
      <c r="A7" t="s">
        <v>529</v>
      </c>
    </row>
    <row r="9" spans="1:4" x14ac:dyDescent="0.3">
      <c r="A9" s="13" t="s">
        <v>371</v>
      </c>
    </row>
    <row r="10" spans="1:4" x14ac:dyDescent="0.3">
      <c r="A10" t="s">
        <v>131</v>
      </c>
      <c r="B10" t="s">
        <v>204</v>
      </c>
      <c r="C10" s="9" t="s">
        <v>29</v>
      </c>
      <c r="D10" s="9" t="s">
        <v>203</v>
      </c>
    </row>
    <row r="11" spans="1:4" x14ac:dyDescent="0.3">
      <c r="A11" s="14">
        <v>2021</v>
      </c>
      <c r="B11" t="s">
        <v>16</v>
      </c>
      <c r="C11" s="1">
        <v>0.1974899584071102</v>
      </c>
      <c r="D11" s="1">
        <v>0.18379378081873704</v>
      </c>
    </row>
    <row r="12" spans="1:4" x14ac:dyDescent="0.3">
      <c r="A12" s="14"/>
      <c r="B12" t="s">
        <v>17</v>
      </c>
      <c r="C12" s="1">
        <v>0.6647110924365518</v>
      </c>
      <c r="D12" s="1">
        <v>4.0541208121014048E-2</v>
      </c>
    </row>
    <row r="13" spans="1:4" x14ac:dyDescent="0.3">
      <c r="A13" s="14"/>
      <c r="B13" t="s">
        <v>20</v>
      </c>
      <c r="C13" s="1">
        <v>0.36691668580270054</v>
      </c>
      <c r="D13" s="1">
        <v>8.1113872659253794E-2</v>
      </c>
    </row>
    <row r="14" spans="1:4" x14ac:dyDescent="0.3">
      <c r="A14" s="14"/>
      <c r="B14" t="s">
        <v>18</v>
      </c>
      <c r="C14" s="1">
        <v>0.46719512331856483</v>
      </c>
      <c r="D14" s="1">
        <v>0.11408248680960648</v>
      </c>
    </row>
    <row r="15" spans="1:4" x14ac:dyDescent="0.3">
      <c r="A15" s="14"/>
      <c r="B15" t="s">
        <v>45</v>
      </c>
      <c r="C15" s="1">
        <v>0.46190215069116602</v>
      </c>
      <c r="D15" s="1">
        <v>8.8190281389654068E-2</v>
      </c>
    </row>
    <row r="16" spans="1:4" x14ac:dyDescent="0.3">
      <c r="A16" s="14"/>
      <c r="C16" s="1"/>
      <c r="D16" s="1"/>
    </row>
    <row r="17" spans="1:7" x14ac:dyDescent="0.3">
      <c r="A17" s="14">
        <v>2022</v>
      </c>
      <c r="B17" t="s">
        <v>16</v>
      </c>
      <c r="C17" s="1">
        <v>0.2</v>
      </c>
      <c r="D17" s="1">
        <v>0.19</v>
      </c>
    </row>
    <row r="18" spans="1:7" x14ac:dyDescent="0.3">
      <c r="B18" t="s">
        <v>17</v>
      </c>
      <c r="C18" s="1">
        <v>0.67</v>
      </c>
      <c r="D18" s="1">
        <v>0.04</v>
      </c>
    </row>
    <row r="19" spans="1:7" x14ac:dyDescent="0.3">
      <c r="B19" t="s">
        <v>20</v>
      </c>
      <c r="C19" s="1">
        <v>0.36</v>
      </c>
      <c r="D19" s="1">
        <v>0.09</v>
      </c>
    </row>
    <row r="20" spans="1:7" x14ac:dyDescent="0.3">
      <c r="B20" t="s">
        <v>18</v>
      </c>
      <c r="C20" s="1">
        <v>0.45</v>
      </c>
      <c r="D20" s="1">
        <v>0.13</v>
      </c>
    </row>
    <row r="21" spans="1:7" x14ac:dyDescent="0.3">
      <c r="B21" t="s">
        <v>45</v>
      </c>
      <c r="C21" s="1">
        <v>0.45</v>
      </c>
      <c r="D21" s="1">
        <v>0.1</v>
      </c>
    </row>
    <row r="22" spans="1:7" x14ac:dyDescent="0.3">
      <c r="A22" t="s">
        <v>174</v>
      </c>
      <c r="B22" s="1"/>
      <c r="C22" s="1"/>
    </row>
    <row r="23" spans="1:7" x14ac:dyDescent="0.3">
      <c r="B23" s="1"/>
      <c r="C23" s="1"/>
    </row>
    <row r="24" spans="1:7" x14ac:dyDescent="0.3">
      <c r="A24" s="13" t="s">
        <v>372</v>
      </c>
    </row>
    <row r="25" spans="1:7" x14ac:dyDescent="0.3">
      <c r="A25" t="s">
        <v>33</v>
      </c>
      <c r="B25" s="9" t="s">
        <v>78</v>
      </c>
      <c r="C25" s="9" t="s">
        <v>79</v>
      </c>
      <c r="D25" s="9" t="s">
        <v>30</v>
      </c>
      <c r="E25" s="9" t="s">
        <v>80</v>
      </c>
      <c r="F25" s="9" t="s">
        <v>81</v>
      </c>
      <c r="G25" s="9" t="s">
        <v>32</v>
      </c>
    </row>
    <row r="26" spans="1:7" x14ac:dyDescent="0.3">
      <c r="A26" t="s">
        <v>16</v>
      </c>
      <c r="B26" s="1">
        <v>7.8419185526884642E-3</v>
      </c>
      <c r="C26" s="1">
        <v>0.19298613517960878</v>
      </c>
      <c r="D26" s="1">
        <v>0.318829102875266</v>
      </c>
      <c r="E26" s="1">
        <v>0.29258616649441604</v>
      </c>
      <c r="F26" s="1">
        <v>0.10943815869637712</v>
      </c>
      <c r="G26" s="1">
        <v>7.8318518201643636E-2</v>
      </c>
    </row>
    <row r="27" spans="1:7" x14ac:dyDescent="0.3">
      <c r="A27" t="s">
        <v>17</v>
      </c>
      <c r="B27" s="1">
        <v>0.14899796625853751</v>
      </c>
      <c r="C27" s="1">
        <v>0.51862158854811236</v>
      </c>
      <c r="D27" s="1">
        <v>0.19479328642501084</v>
      </c>
      <c r="E27" s="1">
        <v>9.2899967478476758E-2</v>
      </c>
      <c r="F27" s="1">
        <v>2.8712812909057885E-2</v>
      </c>
      <c r="G27" s="1">
        <v>1.597437838080459E-2</v>
      </c>
    </row>
    <row r="28" spans="1:7" x14ac:dyDescent="0.3">
      <c r="A28" t="s">
        <v>20</v>
      </c>
      <c r="B28" s="1">
        <v>7.437041710711928E-2</v>
      </c>
      <c r="C28" s="1">
        <v>0.2825486948715647</v>
      </c>
      <c r="D28" s="1">
        <v>0.30220228143234945</v>
      </c>
      <c r="E28" s="1">
        <v>0.24849693931073374</v>
      </c>
      <c r="F28" s="1">
        <v>6.8172937962946364E-2</v>
      </c>
      <c r="G28" s="1">
        <v>2.4208729315286507E-2</v>
      </c>
    </row>
    <row r="29" spans="1:7" x14ac:dyDescent="0.3">
      <c r="A29" t="s">
        <v>18</v>
      </c>
      <c r="B29" s="1">
        <v>0.22170834529171612</v>
      </c>
      <c r="C29" s="1">
        <v>0.22843973121460071</v>
      </c>
      <c r="D29" s="1">
        <v>0.19761126421095185</v>
      </c>
      <c r="E29" s="1">
        <v>0.22164834593600477</v>
      </c>
      <c r="F29" s="1">
        <v>8.4043209786154718E-2</v>
      </c>
      <c r="G29" s="1">
        <v>4.6549103560571833E-2</v>
      </c>
    </row>
    <row r="30" spans="1:7" x14ac:dyDescent="0.3">
      <c r="A30" t="s">
        <v>45</v>
      </c>
      <c r="B30" s="1">
        <v>0.11568574060665607</v>
      </c>
      <c r="C30" s="1">
        <v>0.3371526950117133</v>
      </c>
      <c r="D30" s="1">
        <v>0.25030150157209635</v>
      </c>
      <c r="E30" s="1">
        <v>0.19892411797496989</v>
      </c>
      <c r="F30" s="1">
        <v>6.4243972435571645E-2</v>
      </c>
      <c r="G30" s="1">
        <v>3.3691972398992784E-2</v>
      </c>
    </row>
    <row r="31" spans="1:7" x14ac:dyDescent="0.3">
      <c r="A31" t="s">
        <v>174</v>
      </c>
      <c r="B31" s="1"/>
      <c r="C31" s="1"/>
      <c r="D31" s="1"/>
      <c r="E31" s="1"/>
      <c r="F31" s="1"/>
      <c r="G31" s="1"/>
    </row>
    <row r="32" spans="1:7" x14ac:dyDescent="0.3">
      <c r="B32" s="1"/>
      <c r="C32" s="1"/>
      <c r="D32" s="1"/>
      <c r="E32" s="1"/>
      <c r="F32" s="1"/>
      <c r="G32" s="1"/>
    </row>
    <row r="33" spans="1:11" x14ac:dyDescent="0.3">
      <c r="A33" s="13" t="s">
        <v>531</v>
      </c>
      <c r="D33" s="1"/>
      <c r="E33" s="1"/>
      <c r="F33" s="1"/>
      <c r="G33" s="1"/>
    </row>
    <row r="34" spans="1:11" x14ac:dyDescent="0.3">
      <c r="A34" t="s">
        <v>190</v>
      </c>
      <c r="B34" s="9" t="s">
        <v>78</v>
      </c>
      <c r="C34" s="9" t="s">
        <v>79</v>
      </c>
      <c r="D34" s="9" t="s">
        <v>30</v>
      </c>
      <c r="E34" s="9" t="s">
        <v>80</v>
      </c>
      <c r="F34" s="9" t="s">
        <v>81</v>
      </c>
      <c r="G34" s="9" t="s">
        <v>32</v>
      </c>
      <c r="H34" s="1"/>
      <c r="I34" s="1"/>
      <c r="J34" s="1"/>
      <c r="K34" s="1"/>
    </row>
    <row r="35" spans="1:11" x14ac:dyDescent="0.3">
      <c r="A35" t="s">
        <v>16</v>
      </c>
      <c r="B35" s="1">
        <v>8.6199704396585156E-3</v>
      </c>
      <c r="C35" s="1">
        <v>0.18540637978378863</v>
      </c>
      <c r="D35" s="1">
        <v>0.31291606108808862</v>
      </c>
      <c r="E35" s="1">
        <v>0.30243140632867965</v>
      </c>
      <c r="F35" s="1">
        <v>0.10973514832968066</v>
      </c>
      <c r="G35" s="1">
        <v>8.0891034030104003E-2</v>
      </c>
      <c r="H35" s="1"/>
      <c r="I35" s="1"/>
      <c r="J35" s="1"/>
      <c r="K35" s="1"/>
    </row>
    <row r="36" spans="1:11" x14ac:dyDescent="0.3">
      <c r="A36" t="s">
        <v>191</v>
      </c>
      <c r="B36" s="1">
        <v>0.18330688118186378</v>
      </c>
      <c r="C36" s="1">
        <v>0.18193669924154873</v>
      </c>
      <c r="D36" s="1">
        <v>0.1783649055044513</v>
      </c>
      <c r="E36" s="1">
        <v>0.27894240675943033</v>
      </c>
      <c r="F36" s="1">
        <v>0.11345391711132462</v>
      </c>
      <c r="G36" s="1">
        <v>6.3995190201381169E-2</v>
      </c>
      <c r="H36" s="1"/>
      <c r="I36" s="1"/>
      <c r="J36" s="1"/>
      <c r="K36" s="1"/>
    </row>
    <row r="37" spans="1:11" x14ac:dyDescent="0.3">
      <c r="A37" t="s">
        <v>192</v>
      </c>
      <c r="B37" s="1">
        <v>7.0511383340329734E-2</v>
      </c>
      <c r="C37" s="1">
        <v>0.23931421330790292</v>
      </c>
      <c r="D37" s="1">
        <v>0.32629474233848232</v>
      </c>
      <c r="E37" s="1">
        <v>0.28187016734038683</v>
      </c>
      <c r="F37" s="1">
        <v>5.7508228150811712E-2</v>
      </c>
      <c r="G37" s="1">
        <v>2.4501265522086514E-2</v>
      </c>
      <c r="H37" s="1"/>
      <c r="I37" s="1"/>
      <c r="J37" s="1"/>
      <c r="K37" s="1"/>
    </row>
    <row r="38" spans="1:11" x14ac:dyDescent="0.3">
      <c r="A38" t="s">
        <v>193</v>
      </c>
      <c r="B38" s="1">
        <v>0.11551711796762704</v>
      </c>
      <c r="C38" s="1">
        <v>0.24323222669965736</v>
      </c>
      <c r="D38" s="1">
        <v>0.30380702361906159</v>
      </c>
      <c r="E38" s="1">
        <v>0.23728364347578795</v>
      </c>
      <c r="F38" s="1">
        <v>6.441296697896938E-2</v>
      </c>
      <c r="G38" s="1">
        <v>3.5747021258896561E-2</v>
      </c>
      <c r="H38" s="1"/>
      <c r="I38" s="1"/>
      <c r="J38" s="1"/>
      <c r="K38" s="1"/>
    </row>
    <row r="39" spans="1:11" x14ac:dyDescent="0.3">
      <c r="A39" t="s">
        <v>194</v>
      </c>
      <c r="B39" s="1">
        <v>0.10696068901129958</v>
      </c>
      <c r="C39" s="1">
        <v>0.20137127570957017</v>
      </c>
      <c r="D39" s="1">
        <v>0.23427804582854317</v>
      </c>
      <c r="E39" s="1">
        <v>0.27781235065478854</v>
      </c>
      <c r="F39" s="1">
        <v>0.11374220075843322</v>
      </c>
      <c r="G39" s="1">
        <v>6.5835438037365343E-2</v>
      </c>
      <c r="H39" s="1"/>
      <c r="I39" s="1"/>
      <c r="J39" s="1"/>
      <c r="K39" s="1"/>
    </row>
    <row r="40" spans="1:11" x14ac:dyDescent="0.3">
      <c r="A40" t="s">
        <v>195</v>
      </c>
      <c r="B40" s="1">
        <v>0.16293226859425297</v>
      </c>
      <c r="C40" s="1">
        <v>0.28267635867646673</v>
      </c>
      <c r="D40" s="1">
        <v>0.25707560278382396</v>
      </c>
      <c r="E40" s="1">
        <v>0.25343208608042928</v>
      </c>
      <c r="F40" s="1">
        <v>1.5021713887424269E-2</v>
      </c>
      <c r="G40" s="1">
        <v>2.8861969977602618E-2</v>
      </c>
      <c r="H40" s="1"/>
      <c r="I40" s="1"/>
      <c r="J40" s="1"/>
      <c r="K40" s="1"/>
    </row>
    <row r="41" spans="1:11" x14ac:dyDescent="0.3">
      <c r="A41" t="s">
        <v>196</v>
      </c>
      <c r="B41" s="1">
        <v>0.10652868196913086</v>
      </c>
      <c r="C41" s="1">
        <v>0.27559471622147974</v>
      </c>
      <c r="D41" s="1">
        <v>0.2723053040331474</v>
      </c>
      <c r="E41" s="1">
        <v>0.24484885297010109</v>
      </c>
      <c r="F41" s="1">
        <v>7.411163336004975E-2</v>
      </c>
      <c r="G41" s="1">
        <v>2.6610811446091072E-2</v>
      </c>
      <c r="H41" s="1"/>
      <c r="I41" s="1"/>
      <c r="J41" s="1"/>
      <c r="K41" s="1"/>
    </row>
    <row r="42" spans="1:11" x14ac:dyDescent="0.3">
      <c r="A42" t="s">
        <v>17</v>
      </c>
      <c r="B42" s="1">
        <v>0.14658519453885438</v>
      </c>
      <c r="C42" s="1">
        <v>0.50969943716214794</v>
      </c>
      <c r="D42" s="1">
        <v>0.20113329868845264</v>
      </c>
      <c r="E42" s="1">
        <v>9.7049911794236055E-2</v>
      </c>
      <c r="F42" s="1">
        <v>2.9843623683113121E-2</v>
      </c>
      <c r="G42" s="1">
        <v>1.5688534133195872E-2</v>
      </c>
      <c r="H42" s="1"/>
      <c r="I42" s="1"/>
      <c r="J42" s="1"/>
      <c r="K42" s="1"/>
    </row>
    <row r="43" spans="1:11" x14ac:dyDescent="0.3">
      <c r="A43" t="s">
        <v>197</v>
      </c>
      <c r="B43" s="1">
        <v>0.15328935028399848</v>
      </c>
      <c r="C43" s="1">
        <v>0.33862146572796908</v>
      </c>
      <c r="D43" s="1">
        <v>0.2694815066715141</v>
      </c>
      <c r="E43" s="1">
        <v>0.16415432624717533</v>
      </c>
      <c r="F43" s="1">
        <v>5.2649499102813843E-2</v>
      </c>
      <c r="G43" s="1">
        <v>2.180385196652913E-2</v>
      </c>
      <c r="H43" s="1"/>
      <c r="I43" s="1"/>
      <c r="J43" s="1"/>
      <c r="K43" s="1"/>
    </row>
    <row r="44" spans="1:11" x14ac:dyDescent="0.3">
      <c r="A44" t="s">
        <v>198</v>
      </c>
      <c r="B44" s="1">
        <v>0.2302172174699165</v>
      </c>
      <c r="C44" s="1">
        <v>0.21243848177530097</v>
      </c>
      <c r="D44" s="1">
        <v>0.20047351512689332</v>
      </c>
      <c r="E44" s="1">
        <v>0.21853007661262489</v>
      </c>
      <c r="F44" s="1">
        <v>9.9639287912309346E-2</v>
      </c>
      <c r="G44" s="1">
        <v>3.8701421102954929E-2</v>
      </c>
      <c r="H44" s="1"/>
      <c r="I44" s="1"/>
      <c r="J44" s="1"/>
      <c r="K44" s="1"/>
    </row>
    <row r="45" spans="1:11" x14ac:dyDescent="0.3">
      <c r="A45" t="s">
        <v>45</v>
      </c>
      <c r="B45" s="1">
        <v>0.11530145739826779</v>
      </c>
      <c r="C45" s="1">
        <v>0.33304450862420154</v>
      </c>
      <c r="D45" s="1">
        <v>0.25156836357683116</v>
      </c>
      <c r="E45" s="1">
        <v>0.20182671770753363</v>
      </c>
      <c r="F45" s="1">
        <v>6.4671449072702988E-2</v>
      </c>
      <c r="G45" s="1">
        <v>3.3587503620462929E-2</v>
      </c>
      <c r="H45" s="1"/>
      <c r="I45" s="1"/>
      <c r="J45" s="1"/>
      <c r="K45" s="1"/>
    </row>
    <row r="46" spans="1:11" x14ac:dyDescent="0.3">
      <c r="A46" t="s">
        <v>174</v>
      </c>
      <c r="D46" s="1"/>
      <c r="E46" s="1"/>
      <c r="F46" s="1"/>
      <c r="G46" s="1"/>
    </row>
    <row r="47" spans="1:11" x14ac:dyDescent="0.3">
      <c r="B47" s="1"/>
      <c r="C47" s="1"/>
      <c r="D47" s="1"/>
      <c r="E47" s="1"/>
      <c r="F47" s="1"/>
      <c r="G47" s="1"/>
    </row>
    <row r="48" spans="1:11" x14ac:dyDescent="0.3">
      <c r="A48" s="13" t="s">
        <v>373</v>
      </c>
    </row>
    <row r="49" spans="1:5" x14ac:dyDescent="0.3">
      <c r="A49" t="s">
        <v>204</v>
      </c>
      <c r="B49" t="s">
        <v>34</v>
      </c>
      <c r="C49" s="9" t="s">
        <v>46</v>
      </c>
      <c r="D49" s="9" t="s">
        <v>47</v>
      </c>
      <c r="E49" s="9" t="s">
        <v>48</v>
      </c>
    </row>
    <row r="50" spans="1:5" x14ac:dyDescent="0.3">
      <c r="A50" t="s">
        <v>16</v>
      </c>
      <c r="B50" t="s">
        <v>205</v>
      </c>
      <c r="C50" s="1">
        <v>0.15503219247712641</v>
      </c>
      <c r="D50" s="1">
        <v>0.17987152034261242</v>
      </c>
      <c r="E50" s="1">
        <v>0.15873015873015872</v>
      </c>
    </row>
    <row r="51" spans="1:5" x14ac:dyDescent="0.3">
      <c r="B51" t="s">
        <v>206</v>
      </c>
      <c r="C51" s="1">
        <v>0.6409691629955947</v>
      </c>
      <c r="D51" s="1">
        <v>0.64668094218415417</v>
      </c>
      <c r="E51" s="1">
        <v>0.64550264550264547</v>
      </c>
    </row>
    <row r="52" spans="1:5" x14ac:dyDescent="0.3">
      <c r="B52" t="s">
        <v>207</v>
      </c>
      <c r="C52" s="1">
        <v>0.13741104710267707</v>
      </c>
      <c r="D52" s="1">
        <v>0.11670235546038545</v>
      </c>
      <c r="E52" s="1">
        <v>0.15343915343915343</v>
      </c>
    </row>
    <row r="53" spans="1:5" x14ac:dyDescent="0.3">
      <c r="B53" t="s">
        <v>208</v>
      </c>
      <c r="C53" s="1">
        <v>6.6587597424601824E-2</v>
      </c>
      <c r="D53" s="1">
        <v>5.6745182012847964E-2</v>
      </c>
      <c r="E53" s="1">
        <v>4.2328042328042326E-2</v>
      </c>
    </row>
    <row r="54" spans="1:5" x14ac:dyDescent="0.3">
      <c r="A54" t="s">
        <v>17</v>
      </c>
      <c r="B54" t="s">
        <v>205</v>
      </c>
      <c r="C54" s="1">
        <v>0.2871155243400339</v>
      </c>
      <c r="D54" s="1">
        <v>0.32186411149825783</v>
      </c>
      <c r="E54" s="1">
        <v>0.35178117048346058</v>
      </c>
    </row>
    <row r="55" spans="1:5" x14ac:dyDescent="0.3">
      <c r="B55" t="s">
        <v>206</v>
      </c>
      <c r="C55" s="1">
        <v>0.61724388471784941</v>
      </c>
      <c r="D55" s="1">
        <v>0.58525696864111498</v>
      </c>
      <c r="E55" s="1">
        <v>0.54770992366412219</v>
      </c>
    </row>
    <row r="56" spans="1:5" x14ac:dyDescent="0.3">
      <c r="B56" t="s">
        <v>207</v>
      </c>
      <c r="C56" s="1">
        <v>6.7861467667716155E-2</v>
      </c>
      <c r="D56" s="1">
        <v>6.4133275261324035E-2</v>
      </c>
      <c r="E56" s="1">
        <v>6.1068702290076333E-2</v>
      </c>
    </row>
    <row r="57" spans="1:5" x14ac:dyDescent="0.3">
      <c r="B57" t="s">
        <v>208</v>
      </c>
      <c r="C57" s="1">
        <v>2.7779123274400581E-2</v>
      </c>
      <c r="D57" s="1">
        <v>2.8745644599303136E-2</v>
      </c>
      <c r="E57" s="1">
        <v>3.9440203562340966E-2</v>
      </c>
    </row>
    <row r="58" spans="1:5" x14ac:dyDescent="0.3">
      <c r="A58" t="s">
        <v>297</v>
      </c>
    </row>
    <row r="60" spans="1:5" x14ac:dyDescent="0.3">
      <c r="A60" s="13" t="s">
        <v>374</v>
      </c>
    </row>
    <row r="61" spans="1:5" x14ac:dyDescent="0.3">
      <c r="A61" t="s">
        <v>204</v>
      </c>
      <c r="B61" t="s">
        <v>34</v>
      </c>
      <c r="C61" s="9" t="s">
        <v>46</v>
      </c>
      <c r="D61" s="9" t="s">
        <v>47</v>
      </c>
      <c r="E61" s="9" t="s">
        <v>48</v>
      </c>
    </row>
    <row r="62" spans="1:5" x14ac:dyDescent="0.3">
      <c r="A62" t="s">
        <v>20</v>
      </c>
      <c r="B62" t="s">
        <v>205</v>
      </c>
      <c r="C62" s="1">
        <v>0.23713531740214044</v>
      </c>
      <c r="D62" s="1">
        <v>0.25955204216073779</v>
      </c>
      <c r="E62" s="1">
        <v>0.23255813953488372</v>
      </c>
    </row>
    <row r="63" spans="1:5" x14ac:dyDescent="0.3">
      <c r="B63" t="s">
        <v>206</v>
      </c>
      <c r="C63" s="1">
        <v>0.53078727459316821</v>
      </c>
      <c r="D63" s="1">
        <v>0.49956082564778215</v>
      </c>
      <c r="E63" s="1">
        <v>0.53100775193798455</v>
      </c>
    </row>
    <row r="64" spans="1:5" x14ac:dyDescent="0.3">
      <c r="B64" t="s">
        <v>207</v>
      </c>
      <c r="C64" s="1">
        <v>0.14579973610907493</v>
      </c>
      <c r="D64" s="1">
        <v>0.15305226174791392</v>
      </c>
      <c r="E64" s="1">
        <v>0.15374677002583978</v>
      </c>
    </row>
    <row r="65" spans="1:5" x14ac:dyDescent="0.3">
      <c r="B65" t="s">
        <v>208</v>
      </c>
      <c r="C65" s="1">
        <v>8.6277671895616484E-2</v>
      </c>
      <c r="D65" s="1">
        <v>8.7834870443566096E-2</v>
      </c>
      <c r="E65" s="1">
        <v>8.2687338501291993E-2</v>
      </c>
    </row>
    <row r="66" spans="1:5" x14ac:dyDescent="0.3">
      <c r="A66" t="s">
        <v>18</v>
      </c>
      <c r="B66" t="s">
        <v>205</v>
      </c>
      <c r="C66" s="1">
        <v>0.33989410065785958</v>
      </c>
      <c r="D66" s="1">
        <v>0.34232142857142855</v>
      </c>
      <c r="E66" s="1">
        <v>0.35227272727272729</v>
      </c>
    </row>
    <row r="67" spans="1:5" x14ac:dyDescent="0.3">
      <c r="B67" t="s">
        <v>206</v>
      </c>
      <c r="C67" s="1">
        <v>0.48745788094346687</v>
      </c>
      <c r="D67" s="1">
        <v>0.4707142857142857</v>
      </c>
      <c r="E67" s="1">
        <v>0.43698347107438018</v>
      </c>
    </row>
    <row r="68" spans="1:5" x14ac:dyDescent="0.3">
      <c r="B68" t="s">
        <v>207</v>
      </c>
      <c r="C68" s="1">
        <v>0.1026902711664973</v>
      </c>
      <c r="D68" s="1">
        <v>0.10714285714285714</v>
      </c>
      <c r="E68" s="1">
        <v>0.11880165289256199</v>
      </c>
    </row>
    <row r="69" spans="1:5" x14ac:dyDescent="0.3">
      <c r="B69" t="s">
        <v>208</v>
      </c>
      <c r="C69" s="1">
        <v>6.9957747232176279E-2</v>
      </c>
      <c r="D69" s="1">
        <v>7.9821428571428571E-2</v>
      </c>
      <c r="E69" s="1">
        <v>9.1942148760330578E-2</v>
      </c>
    </row>
    <row r="70" spans="1:5" x14ac:dyDescent="0.3">
      <c r="A70" t="s">
        <v>300</v>
      </c>
    </row>
  </sheetData>
  <phoneticPr fontId="7" type="noConversion"/>
  <hyperlinks>
    <hyperlink ref="A6" r:id="rId1" xr:uid="{00000000-0004-0000-0800-000000000000}"/>
    <hyperlink ref="A4" location="Notes!A1" display="Notes" xr:uid="{5C287820-B71B-4F0E-8B5F-754B22946E19}"/>
    <hyperlink ref="A5" location="'Table of contents'!A1" display="Table of Contents" xr:uid="{2D7EC503-4AD3-45CB-8490-DFD5A31F920B}"/>
  </hyperlinks>
  <pageMargins left="0.7" right="0.7" top="0.75" bottom="0.75" header="0.3" footer="0.3"/>
  <pageSetup paperSize="9" orientation="portrait" horizontalDpi="4294967293" verticalDpi="0" r:id="rId2"/>
  <tableParts count="5"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FAC0FF618C7742AF9676612590CAFA" ma:contentTypeVersion="11" ma:contentTypeDescription="Create a new document." ma:contentTypeScope="" ma:versionID="453715df3ca5e43da523e0c99a02d268">
  <xsd:schema xmlns:xsd="http://www.w3.org/2001/XMLSchema" xmlns:xs="http://www.w3.org/2001/XMLSchema" xmlns:p="http://schemas.microsoft.com/office/2006/metadata/properties" xmlns:ns3="ab9b8ea8-6565-4715-b843-dc3055abf8df" xmlns:ns4="dbc77200-0419-4792-9f04-3b9fe586d0fb" targetNamespace="http://schemas.microsoft.com/office/2006/metadata/properties" ma:root="true" ma:fieldsID="625795d1f3b7b18b5738817e83e18fbc" ns3:_="" ns4:_="">
    <xsd:import namespace="ab9b8ea8-6565-4715-b843-dc3055abf8df"/>
    <xsd:import namespace="dbc77200-0419-4792-9f04-3b9fe586d0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9b8ea8-6565-4715-b843-dc3055abf8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77200-0419-4792-9f04-3b9fe586d0f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b9b8ea8-6565-4715-b843-dc3055abf8d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BF8DDC-4BAE-43B6-9453-BAC9A4AACB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9b8ea8-6565-4715-b843-dc3055abf8df"/>
    <ds:schemaRef ds:uri="dbc77200-0419-4792-9f04-3b9fe586d0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AB8EE5-8925-4C36-95AF-CA3C5129D15A}">
  <ds:schemaRefs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ab9b8ea8-6565-4715-b843-dc3055abf8df"/>
    <ds:schemaRef ds:uri="http://schemas.openxmlformats.org/package/2006/metadata/core-properties"/>
    <ds:schemaRef ds:uri="dbc77200-0419-4792-9f04-3b9fe586d0f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F52F998-8A9A-4221-9A6D-475DB9FE41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Notes</vt:lpstr>
      <vt:lpstr>Table of contents</vt:lpstr>
      <vt:lpstr>1. Governance</vt:lpstr>
      <vt:lpstr>2. Staff - Sex</vt:lpstr>
      <vt:lpstr>3. Staff - Ethnicity</vt:lpstr>
      <vt:lpstr>4. Staff - Disability</vt:lpstr>
      <vt:lpstr>5. Staff - Sexual orientation</vt:lpstr>
      <vt:lpstr>6. Staff - Religion or belief</vt:lpstr>
      <vt:lpstr>7. Staff - Age</vt:lpstr>
      <vt:lpstr>8. Staff - Equality training</vt:lpstr>
      <vt:lpstr>9. Students - Admissions</vt:lpstr>
      <vt:lpstr>10. Students - On-course</vt:lpstr>
      <vt:lpstr>11. Students - UG attainment</vt:lpstr>
      <vt:lpstr>12. Students - PG attainment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Equality Report 2021-22 accessible data</dc:title>
  <dc:subject>Staff and student diversity data published in accordance with the Public Sector Equality Duty</dc:subject>
  <dc:creator>Sara Smith</dc:creator>
  <cp:keywords>Equality Report;Diversity data;Staff;Student;Public Sector Equality Duty;PSED;Equality Act 2010;Equality Duty</cp:keywords>
  <cp:lastModifiedBy>Jennifer Chapin</cp:lastModifiedBy>
  <cp:lastPrinted>2021-03-18T12:43:33Z</cp:lastPrinted>
  <dcterms:created xsi:type="dcterms:W3CDTF">2021-03-08T10:15:44Z</dcterms:created>
  <dcterms:modified xsi:type="dcterms:W3CDTF">2023-03-24T09:01:26Z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0x010100AFFAC0FF618C7742AF9676612590CAFA</vt:lpwstr>
  </property>
</Properties>
</file>